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7935" firstSheet="1" activeTab="1"/>
  </bookViews>
  <sheets>
    <sheet name="сводная" sheetId="7" state="hidden" r:id="rId1"/>
    <sheet name="Прайс кв." sheetId="8" r:id="rId2"/>
    <sheet name="Шахматка" sheetId="11" r:id="rId3"/>
    <sheet name="ОФИСЫ" sheetId="10" r:id="rId4"/>
    <sheet name="КЛАДОВЫЕ" sheetId="12" r:id="rId5"/>
  </sheets>
  <definedNames>
    <definedName name="_xlnm._FilterDatabase" localSheetId="4" hidden="1">КЛАДОВЫЕ!$A$1:$K$15</definedName>
    <definedName name="_xlnm._FilterDatabase" localSheetId="3" hidden="1">ОФИСЫ!$A$1:$K$13</definedName>
    <definedName name="_xlnm._FilterDatabase" localSheetId="1" hidden="1">'Прайс кв.'!$A$1:$O$247</definedName>
    <definedName name="_xlnm._FilterDatabase" localSheetId="0" hidden="1">сводная!$A$1:$U$233</definedName>
  </definedNames>
  <calcPr calcId="125725"/>
</workbook>
</file>

<file path=xl/calcChain.xml><?xml version="1.0" encoding="utf-8"?>
<calcChain xmlns="http://schemas.openxmlformats.org/spreadsheetml/2006/main">
  <c r="H15" i="12"/>
  <c r="J14"/>
  <c r="J13"/>
  <c r="J12"/>
  <c r="J11"/>
  <c r="J10"/>
  <c r="J9"/>
  <c r="J8"/>
  <c r="J7"/>
  <c r="J6"/>
  <c r="J5"/>
  <c r="J4"/>
  <c r="J3"/>
  <c r="J2"/>
  <c r="J10" i="10"/>
  <c r="J9"/>
  <c r="J8"/>
  <c r="J7"/>
  <c r="J6"/>
  <c r="J5"/>
  <c r="J4"/>
  <c r="J3"/>
  <c r="J2"/>
  <c r="AZ172" i="11"/>
  <c r="AW172"/>
  <c r="AT172"/>
  <c r="AQ172"/>
  <c r="AN172"/>
  <c r="AK172"/>
  <c r="AG172"/>
  <c r="AD172"/>
  <c r="AA172"/>
  <c r="X172"/>
  <c r="T172"/>
  <c r="Q172"/>
  <c r="N172"/>
  <c r="K172"/>
  <c r="H172"/>
  <c r="E172"/>
  <c r="B172"/>
  <c r="AZ166"/>
  <c r="AW166"/>
  <c r="AT166"/>
  <c r="AQ166"/>
  <c r="AN166"/>
  <c r="AK166"/>
  <c r="AG166"/>
  <c r="AD166"/>
  <c r="AA166"/>
  <c r="X166"/>
  <c r="T166"/>
  <c r="Q166"/>
  <c r="N166"/>
  <c r="K166"/>
  <c r="H166"/>
  <c r="E166"/>
  <c r="B166"/>
  <c r="AZ160"/>
  <c r="AW160"/>
  <c r="AT160"/>
  <c r="AQ160"/>
  <c r="AN160"/>
  <c r="AK160"/>
  <c r="AG160"/>
  <c r="AD160"/>
  <c r="AA160"/>
  <c r="X160"/>
  <c r="T160"/>
  <c r="Q160"/>
  <c r="N160"/>
  <c r="K160"/>
  <c r="H160"/>
  <c r="E160"/>
  <c r="B160"/>
  <c r="AZ154"/>
  <c r="AW154"/>
  <c r="AT154"/>
  <c r="AQ154"/>
  <c r="AN154"/>
  <c r="AK154"/>
  <c r="AG154"/>
  <c r="AD154"/>
  <c r="AA154"/>
  <c r="X154"/>
  <c r="T154"/>
  <c r="Q154"/>
  <c r="N154"/>
  <c r="K154"/>
  <c r="H154"/>
  <c r="E154"/>
  <c r="B154"/>
  <c r="AZ148"/>
  <c r="AW148"/>
  <c r="AT148"/>
  <c r="AQ148"/>
  <c r="AN148"/>
  <c r="AK148"/>
  <c r="AG148"/>
  <c r="AD148"/>
  <c r="AA148"/>
  <c r="X148"/>
  <c r="T148"/>
  <c r="Q148"/>
  <c r="N148"/>
  <c r="K148"/>
  <c r="H148"/>
  <c r="E148"/>
  <c r="B148"/>
  <c r="AZ142"/>
  <c r="AW142"/>
  <c r="AT142"/>
  <c r="AQ142"/>
  <c r="AN142"/>
  <c r="AK142"/>
  <c r="AG142"/>
  <c r="AD142"/>
  <c r="AA142"/>
  <c r="X142"/>
  <c r="T142"/>
  <c r="Q142"/>
  <c r="N142"/>
  <c r="K142"/>
  <c r="H142"/>
  <c r="E142"/>
  <c r="B142"/>
  <c r="AZ136"/>
  <c r="AW136"/>
  <c r="AT136"/>
  <c r="AQ136"/>
  <c r="AN136"/>
  <c r="AK136"/>
  <c r="AG136"/>
  <c r="AD136"/>
  <c r="AA136"/>
  <c r="X136"/>
  <c r="T136"/>
  <c r="Q136"/>
  <c r="N136"/>
  <c r="K136"/>
  <c r="H136"/>
  <c r="E136"/>
  <c r="B136"/>
  <c r="AZ130"/>
  <c r="AW130"/>
  <c r="AT130"/>
  <c r="AQ130"/>
  <c r="AN130"/>
  <c r="AK130"/>
  <c r="AG130"/>
  <c r="AD130"/>
  <c r="AA130"/>
  <c r="X130"/>
  <c r="T130"/>
  <c r="Q130"/>
  <c r="N130"/>
  <c r="K130"/>
  <c r="H130"/>
  <c r="E130"/>
  <c r="B130"/>
  <c r="AZ125"/>
  <c r="AW125"/>
  <c r="AT125"/>
  <c r="AQ125"/>
  <c r="AN125"/>
  <c r="AK125"/>
  <c r="AG125"/>
  <c r="AD125"/>
  <c r="AA125"/>
  <c r="X125"/>
  <c r="T125"/>
  <c r="Q125"/>
  <c r="N125"/>
  <c r="K125"/>
  <c r="H125"/>
  <c r="E125"/>
  <c r="B125"/>
  <c r="AZ110"/>
  <c r="AW110"/>
  <c r="AT110"/>
  <c r="AQ110"/>
  <c r="AN110"/>
  <c r="AK110"/>
  <c r="AG110"/>
  <c r="AD110"/>
  <c r="AA110"/>
  <c r="X110"/>
  <c r="T110"/>
  <c r="Q110"/>
  <c r="N110"/>
  <c r="K110"/>
  <c r="H110"/>
  <c r="E110"/>
  <c r="B110"/>
  <c r="AZ108"/>
  <c r="AW108"/>
  <c r="AT108"/>
  <c r="AQ108"/>
  <c r="AN108"/>
  <c r="AK108"/>
  <c r="AG108"/>
  <c r="AD108"/>
  <c r="AA108"/>
  <c r="X108"/>
  <c r="T108"/>
  <c r="Q108"/>
  <c r="N108"/>
  <c r="K108"/>
  <c r="H108"/>
  <c r="B108"/>
  <c r="AZ106"/>
  <c r="AN106"/>
  <c r="AK106"/>
  <c r="AG106"/>
  <c r="AA106"/>
  <c r="X106"/>
  <c r="T106"/>
  <c r="Q106"/>
  <c r="N106"/>
  <c r="H106"/>
  <c r="E106"/>
  <c r="B106"/>
  <c r="BB66"/>
  <c r="AY66"/>
  <c r="AV66"/>
  <c r="AS66"/>
  <c r="AP66"/>
  <c r="AN66"/>
  <c r="AM66"/>
  <c r="AK66"/>
  <c r="AI66"/>
  <c r="AG66"/>
  <c r="AF66"/>
  <c r="AC66"/>
  <c r="Z66"/>
  <c r="X66"/>
  <c r="V66"/>
  <c r="T66"/>
  <c r="S66"/>
  <c r="Q66"/>
  <c r="P66"/>
  <c r="M66"/>
  <c r="J66"/>
  <c r="G66"/>
  <c r="D66"/>
  <c r="B66"/>
  <c r="BB62"/>
  <c r="AZ62"/>
  <c r="AY62"/>
  <c r="AS62"/>
  <c r="AP62"/>
  <c r="AN62"/>
  <c r="AM62"/>
  <c r="AK62"/>
  <c r="AI62"/>
  <c r="AF62"/>
  <c r="Z62"/>
  <c r="X62"/>
  <c r="V62"/>
  <c r="T62"/>
  <c r="S62"/>
  <c r="Q62"/>
  <c r="P62"/>
  <c r="M62"/>
  <c r="K62"/>
  <c r="J62"/>
  <c r="H62"/>
  <c r="G62"/>
  <c r="D62"/>
  <c r="BB58"/>
  <c r="AZ58"/>
  <c r="AY58"/>
  <c r="AW58"/>
  <c r="AV58"/>
  <c r="AT58"/>
  <c r="AS58"/>
  <c r="AQ58"/>
  <c r="AP58"/>
  <c r="AN58"/>
  <c r="AM58"/>
  <c r="AK58"/>
  <c r="AI58"/>
  <c r="AF58"/>
  <c r="AD58"/>
  <c r="AC58"/>
  <c r="AA58"/>
  <c r="Z58"/>
  <c r="X58"/>
  <c r="V58"/>
  <c r="S58"/>
  <c r="Q58"/>
  <c r="P58"/>
  <c r="N58"/>
  <c r="M58"/>
  <c r="K58"/>
  <c r="J58"/>
  <c r="H58"/>
  <c r="D58"/>
  <c r="B58"/>
  <c r="BB54"/>
  <c r="AZ54"/>
  <c r="AY54"/>
  <c r="AV54"/>
  <c r="AS54"/>
  <c r="AP54"/>
  <c r="AN54"/>
  <c r="AM54"/>
  <c r="AK54"/>
  <c r="AF54"/>
  <c r="AD54"/>
  <c r="AC54"/>
  <c r="AA54"/>
  <c r="Z54"/>
  <c r="X54"/>
  <c r="V54"/>
  <c r="T54"/>
  <c r="S54"/>
  <c r="P54"/>
  <c r="N54"/>
  <c r="M54"/>
  <c r="K54"/>
  <c r="J54"/>
  <c r="G54"/>
  <c r="D54"/>
  <c r="B54"/>
  <c r="BB50"/>
  <c r="AZ50"/>
  <c r="AY50"/>
  <c r="AW50"/>
  <c r="AV50"/>
  <c r="AT50"/>
  <c r="AS50"/>
  <c r="AQ50"/>
  <c r="AP50"/>
  <c r="AM50"/>
  <c r="AK50"/>
  <c r="AI50"/>
  <c r="AF50"/>
  <c r="AD50"/>
  <c r="AC50"/>
  <c r="AA50"/>
  <c r="Z50"/>
  <c r="V50"/>
  <c r="T50"/>
  <c r="S50"/>
  <c r="Q50"/>
  <c r="P50"/>
  <c r="N50"/>
  <c r="M50"/>
  <c r="K50"/>
  <c r="G50"/>
  <c r="D50"/>
  <c r="B50"/>
  <c r="BB46"/>
  <c r="AZ46"/>
  <c r="AY46"/>
  <c r="AW46"/>
  <c r="AV46"/>
  <c r="AT46"/>
  <c r="AS46"/>
  <c r="AQ46"/>
  <c r="AP46"/>
  <c r="AM46"/>
  <c r="AK46"/>
  <c r="AI46"/>
  <c r="AF46"/>
  <c r="AD46"/>
  <c r="AC46"/>
  <c r="AA46"/>
  <c r="Z46"/>
  <c r="X46"/>
  <c r="V46"/>
  <c r="S46"/>
  <c r="Q46"/>
  <c r="P46"/>
  <c r="N46"/>
  <c r="M46"/>
  <c r="J46"/>
  <c r="H46"/>
  <c r="G46"/>
  <c r="E46"/>
  <c r="D46"/>
  <c r="B46"/>
  <c r="BB42"/>
  <c r="AZ42"/>
  <c r="AY42"/>
  <c r="AW42"/>
  <c r="AV42"/>
  <c r="AT42"/>
  <c r="AS42"/>
  <c r="AQ42"/>
  <c r="AP42"/>
  <c r="AN42"/>
  <c r="AM42"/>
  <c r="AK42"/>
  <c r="AI42"/>
  <c r="AF42"/>
  <c r="AD42"/>
  <c r="AC42"/>
  <c r="AA42"/>
  <c r="Z42"/>
  <c r="X42"/>
  <c r="S42"/>
  <c r="Q42"/>
  <c r="P42"/>
  <c r="M42"/>
  <c r="K42"/>
  <c r="J42"/>
  <c r="H42"/>
  <c r="D42"/>
  <c r="B42"/>
  <c r="BB38"/>
  <c r="AZ38"/>
  <c r="AY38"/>
  <c r="AW38"/>
  <c r="AV38"/>
  <c r="AT38"/>
  <c r="AS38"/>
  <c r="AQ38"/>
  <c r="AP38"/>
  <c r="AN38"/>
  <c r="AM38"/>
  <c r="AK38"/>
  <c r="AI38"/>
  <c r="AG38"/>
  <c r="AF38"/>
  <c r="AD38"/>
  <c r="AC38"/>
  <c r="Z38"/>
  <c r="X38"/>
  <c r="V38"/>
  <c r="T38"/>
  <c r="S38"/>
  <c r="P38"/>
  <c r="M38"/>
  <c r="K38"/>
  <c r="J38"/>
  <c r="G38"/>
  <c r="E38"/>
  <c r="D38"/>
  <c r="B38"/>
  <c r="BB34"/>
  <c r="AZ34"/>
  <c r="AY34"/>
  <c r="AW34"/>
  <c r="AV34"/>
  <c r="AT34"/>
  <c r="AS34"/>
  <c r="AQ34"/>
  <c r="AP34"/>
  <c r="AN34"/>
  <c r="AM34"/>
  <c r="AK34"/>
  <c r="AI34"/>
  <c r="AF34"/>
  <c r="AD34"/>
  <c r="AC34"/>
  <c r="Z34"/>
  <c r="X34"/>
  <c r="V34"/>
  <c r="T34"/>
  <c r="S34"/>
  <c r="Q34"/>
  <c r="P34"/>
  <c r="M34"/>
  <c r="J34"/>
  <c r="H34"/>
  <c r="G34"/>
  <c r="E34"/>
  <c r="D34"/>
  <c r="B34"/>
  <c r="BB30"/>
  <c r="AZ30"/>
  <c r="AY30"/>
  <c r="AV30"/>
  <c r="AT30"/>
  <c r="AS30"/>
  <c r="AQ30"/>
  <c r="AP30"/>
  <c r="AN30"/>
  <c r="AM30"/>
  <c r="AK30"/>
  <c r="AI30"/>
  <c r="AF30"/>
  <c r="AC30"/>
  <c r="V30"/>
  <c r="T30"/>
  <c r="S30"/>
  <c r="Q30"/>
  <c r="P30"/>
  <c r="M30"/>
  <c r="K30"/>
  <c r="J30"/>
  <c r="G30"/>
  <c r="D30"/>
  <c r="B30"/>
  <c r="BB26"/>
  <c r="AZ26"/>
  <c r="AV26"/>
  <c r="AT26"/>
  <c r="AS26"/>
  <c r="AQ26"/>
  <c r="AP26"/>
  <c r="AN26"/>
  <c r="AM26"/>
  <c r="AK26"/>
  <c r="AI26"/>
  <c r="AF26"/>
  <c r="AD26"/>
  <c r="AC26"/>
  <c r="Z26"/>
  <c r="V26"/>
  <c r="T26"/>
  <c r="S26"/>
  <c r="Q26"/>
  <c r="P26"/>
  <c r="J26"/>
  <c r="G26"/>
  <c r="D26"/>
  <c r="B26"/>
  <c r="BB22"/>
  <c r="AZ22"/>
  <c r="AY22"/>
  <c r="AW22"/>
  <c r="AV22"/>
  <c r="AT22"/>
  <c r="AS22"/>
  <c r="AQ22"/>
  <c r="AP22"/>
  <c r="AN22"/>
  <c r="AM22"/>
  <c r="AK22"/>
  <c r="AI22"/>
  <c r="AF22"/>
  <c r="AC22"/>
  <c r="Z22"/>
  <c r="V22"/>
  <c r="T22"/>
  <c r="P22"/>
  <c r="M22"/>
  <c r="J22"/>
  <c r="G22"/>
  <c r="D22"/>
  <c r="B22"/>
  <c r="BB18"/>
  <c r="AZ18"/>
  <c r="AY18"/>
  <c r="AW18"/>
  <c r="AV18"/>
  <c r="AT18"/>
  <c r="AS18"/>
  <c r="AP18"/>
  <c r="AN18"/>
  <c r="AM18"/>
  <c r="AK18"/>
  <c r="AI18"/>
  <c r="AF18"/>
  <c r="AC18"/>
  <c r="Z18"/>
  <c r="V18"/>
  <c r="T18"/>
  <c r="S18"/>
  <c r="Q18"/>
  <c r="P18"/>
  <c r="M18"/>
  <c r="J18"/>
  <c r="H18"/>
  <c r="G18"/>
  <c r="D18"/>
  <c r="B18"/>
  <c r="BB14"/>
  <c r="AZ14"/>
  <c r="AY14"/>
  <c r="AV14"/>
  <c r="AT14"/>
  <c r="AS14"/>
  <c r="AP14"/>
  <c r="AN14"/>
  <c r="AM14"/>
  <c r="AK14"/>
  <c r="AI14"/>
  <c r="AG14"/>
  <c r="AC14"/>
  <c r="Z14"/>
  <c r="V14"/>
  <c r="T14"/>
  <c r="S14"/>
  <c r="Q14"/>
  <c r="P14"/>
  <c r="N14"/>
  <c r="M14"/>
  <c r="J14"/>
  <c r="H14"/>
  <c r="G14"/>
  <c r="D14"/>
  <c r="B14"/>
  <c r="BB10"/>
  <c r="AZ10"/>
  <c r="AY10"/>
  <c r="AV10"/>
  <c r="AS10"/>
  <c r="AP10"/>
  <c r="AF10"/>
  <c r="AC10"/>
  <c r="Z10"/>
  <c r="V10"/>
  <c r="T10"/>
  <c r="S10"/>
  <c r="P10"/>
  <c r="M10"/>
  <c r="J10"/>
  <c r="H10"/>
  <c r="G10"/>
  <c r="D10"/>
  <c r="J248" i="8"/>
  <c r="J245"/>
  <c r="J244"/>
  <c r="I244"/>
  <c r="H244"/>
  <c r="M39"/>
  <c r="N39" s="1"/>
  <c r="L39"/>
  <c r="M38"/>
  <c r="N38" s="1"/>
  <c r="L38"/>
  <c r="M185"/>
  <c r="N185" s="1"/>
  <c r="L185"/>
  <c r="N240"/>
  <c r="M212"/>
  <c r="N212" s="1"/>
  <c r="L212"/>
  <c r="M136"/>
  <c r="N136" s="1"/>
  <c r="L136"/>
  <c r="M37"/>
  <c r="N37" s="1"/>
  <c r="L37"/>
  <c r="M173"/>
  <c r="N173" s="1"/>
  <c r="L173"/>
  <c r="M184"/>
  <c r="N184" s="1"/>
  <c r="L184"/>
  <c r="M210"/>
  <c r="N210" s="1"/>
  <c r="L210"/>
  <c r="M135"/>
  <c r="N135" s="1"/>
  <c r="L135"/>
  <c r="M35"/>
  <c r="N35" s="1"/>
  <c r="L35"/>
  <c r="N231"/>
  <c r="M231"/>
  <c r="L231"/>
  <c r="K231"/>
  <c r="N230"/>
  <c r="M230"/>
  <c r="L230"/>
  <c r="M229"/>
  <c r="N229" s="1"/>
  <c r="L229"/>
  <c r="N172"/>
  <c r="M172"/>
  <c r="L172"/>
  <c r="M183"/>
  <c r="N183" s="1"/>
  <c r="N111"/>
  <c r="L111"/>
  <c r="N225"/>
  <c r="L225"/>
  <c r="M209"/>
  <c r="N209" s="1"/>
  <c r="L209"/>
  <c r="N132"/>
  <c r="M132"/>
  <c r="L132"/>
  <c r="M34"/>
  <c r="N34" s="1"/>
  <c r="L34"/>
  <c r="N221"/>
  <c r="L221"/>
  <c r="N182"/>
  <c r="M182"/>
  <c r="L182"/>
  <c r="N219"/>
  <c r="L219"/>
  <c r="M218"/>
  <c r="N218" s="1"/>
  <c r="L218"/>
  <c r="N208"/>
  <c r="M208"/>
  <c r="L208"/>
  <c r="N216"/>
  <c r="L216"/>
  <c r="M130"/>
  <c r="N130" s="1"/>
  <c r="L130"/>
  <c r="N33"/>
  <c r="M33"/>
  <c r="L33"/>
  <c r="M181"/>
  <c r="N181" s="1"/>
  <c r="L181"/>
  <c r="N105"/>
  <c r="L105"/>
  <c r="N211"/>
  <c r="L211"/>
  <c r="N207"/>
  <c r="M207"/>
  <c r="L207"/>
  <c r="M129"/>
  <c r="N129" s="1"/>
  <c r="L129"/>
  <c r="N32"/>
  <c r="M32"/>
  <c r="L32"/>
  <c r="M171"/>
  <c r="N171" s="1"/>
  <c r="L171"/>
  <c r="N180"/>
  <c r="M180"/>
  <c r="L180"/>
  <c r="N103"/>
  <c r="L103"/>
  <c r="M206"/>
  <c r="N206" s="1"/>
  <c r="L206"/>
  <c r="N127"/>
  <c r="M127"/>
  <c r="L127"/>
  <c r="M29"/>
  <c r="N29" s="1"/>
  <c r="L29"/>
  <c r="N166"/>
  <c r="M166"/>
  <c r="L166"/>
  <c r="N200"/>
  <c r="L200"/>
  <c r="M178"/>
  <c r="N178" s="1"/>
  <c r="N102"/>
  <c r="N205"/>
  <c r="M205"/>
  <c r="L205"/>
  <c r="M126"/>
  <c r="N126" s="1"/>
  <c r="L126"/>
  <c r="N28"/>
  <c r="M28"/>
  <c r="L28"/>
  <c r="M165"/>
  <c r="N165" s="1"/>
  <c r="L165"/>
  <c r="N177"/>
  <c r="M177"/>
  <c r="L177"/>
  <c r="N101"/>
  <c r="L101"/>
  <c r="M204"/>
  <c r="N204" s="1"/>
  <c r="L204"/>
  <c r="N124"/>
  <c r="M124"/>
  <c r="L124"/>
  <c r="M27"/>
  <c r="N27" s="1"/>
  <c r="L27"/>
  <c r="N164"/>
  <c r="M164"/>
  <c r="L164"/>
  <c r="M176"/>
  <c r="N176" s="1"/>
  <c r="L176"/>
  <c r="N100"/>
  <c r="L100"/>
  <c r="N122"/>
  <c r="M122"/>
  <c r="L122"/>
  <c r="M19"/>
  <c r="N19" s="1"/>
  <c r="L19"/>
  <c r="N161"/>
  <c r="M161"/>
  <c r="L161"/>
  <c r="M175"/>
  <c r="N175" s="1"/>
  <c r="L175"/>
  <c r="N98"/>
  <c r="L98"/>
  <c r="N121"/>
  <c r="M121"/>
  <c r="L121"/>
  <c r="M179"/>
  <c r="N179" s="1"/>
  <c r="L179"/>
  <c r="N18"/>
  <c r="M18"/>
  <c r="L18"/>
  <c r="M203"/>
  <c r="N203" s="1"/>
  <c r="M120"/>
  <c r="N120" s="1"/>
  <c r="L120"/>
  <c r="N17"/>
  <c r="M17"/>
  <c r="L17"/>
  <c r="M159"/>
  <c r="N159" s="1"/>
  <c r="L159"/>
  <c r="N174"/>
  <c r="M174"/>
  <c r="L174"/>
  <c r="N97"/>
  <c r="N202"/>
  <c r="M202"/>
  <c r="L202"/>
  <c r="M170"/>
  <c r="N170" s="1"/>
  <c r="L170"/>
  <c r="N169"/>
  <c r="M169"/>
  <c r="L169"/>
  <c r="M168"/>
  <c r="N168" s="1"/>
  <c r="L168"/>
  <c r="N167"/>
  <c r="L167"/>
  <c r="N118"/>
  <c r="M118"/>
  <c r="L118"/>
  <c r="M16"/>
  <c r="N16" s="1"/>
  <c r="L16"/>
  <c r="N201"/>
  <c r="M201"/>
  <c r="L201"/>
  <c r="N163"/>
  <c r="L163"/>
  <c r="N162"/>
  <c r="L162"/>
  <c r="M117"/>
  <c r="N117" s="1"/>
  <c r="L117"/>
  <c r="N160"/>
  <c r="M160"/>
  <c r="L160"/>
  <c r="M199"/>
  <c r="N199" s="1"/>
  <c r="L199"/>
  <c r="N158"/>
  <c r="L158"/>
  <c r="N157"/>
  <c r="L157"/>
  <c r="N116"/>
  <c r="M116"/>
  <c r="L116"/>
  <c r="M234"/>
  <c r="N234" s="1"/>
  <c r="L234"/>
  <c r="N154"/>
  <c r="M154"/>
  <c r="L154"/>
  <c r="M198"/>
  <c r="N198" s="1"/>
  <c r="L198"/>
  <c r="N197"/>
  <c r="M197"/>
  <c r="L197"/>
  <c r="M243"/>
  <c r="N243" s="1"/>
  <c r="L243"/>
  <c r="N150"/>
  <c r="L150"/>
  <c r="N149"/>
  <c r="M149"/>
  <c r="L149"/>
  <c r="M233"/>
  <c r="N233" s="1"/>
  <c r="L233"/>
  <c r="N196"/>
  <c r="M196"/>
  <c r="N146"/>
  <c r="M146"/>
  <c r="L146"/>
  <c r="M242"/>
  <c r="N242" s="1"/>
  <c r="L242"/>
  <c r="N144"/>
  <c r="M144"/>
  <c r="L144"/>
  <c r="M143"/>
  <c r="N143" s="1"/>
  <c r="L143"/>
  <c r="N142"/>
  <c r="M142"/>
  <c r="L142"/>
  <c r="M195"/>
  <c r="N195" s="1"/>
  <c r="L195"/>
  <c r="N190"/>
  <c r="M190"/>
  <c r="L190"/>
  <c r="M241"/>
  <c r="N241" s="1"/>
  <c r="L241"/>
  <c r="N194"/>
  <c r="M194"/>
  <c r="L194"/>
  <c r="M137"/>
  <c r="N137" s="1"/>
  <c r="L137"/>
  <c r="N189"/>
  <c r="M189"/>
  <c r="L189"/>
  <c r="M239"/>
  <c r="N239" s="1"/>
  <c r="L239"/>
  <c r="N134"/>
  <c r="L134"/>
  <c r="N133"/>
  <c r="M133"/>
  <c r="L133"/>
  <c r="M193"/>
  <c r="N193" s="1"/>
  <c r="L193"/>
  <c r="N131"/>
  <c r="M131"/>
  <c r="L131"/>
  <c r="M188"/>
  <c r="N188" s="1"/>
  <c r="L188"/>
  <c r="N192"/>
  <c r="M192"/>
  <c r="L192"/>
  <c r="M128"/>
  <c r="N128" s="1"/>
  <c r="L128"/>
  <c r="N187"/>
  <c r="M187"/>
  <c r="L187"/>
  <c r="M238"/>
  <c r="N238" s="1"/>
  <c r="L238"/>
  <c r="N125"/>
  <c r="M125"/>
  <c r="L125"/>
  <c r="M191"/>
  <c r="N191" s="1"/>
  <c r="M123"/>
  <c r="N123" s="1"/>
  <c r="L123"/>
  <c r="N186"/>
  <c r="M186"/>
  <c r="L186"/>
  <c r="M237"/>
  <c r="N237" s="1"/>
  <c r="L237"/>
  <c r="N236"/>
  <c r="M236"/>
  <c r="L236"/>
  <c r="N119"/>
  <c r="L119"/>
  <c r="M232"/>
  <c r="N232" s="1"/>
  <c r="L232"/>
  <c r="N235"/>
  <c r="M235"/>
  <c r="L235"/>
  <c r="M156"/>
  <c r="N156" s="1"/>
  <c r="L156"/>
  <c r="N115"/>
  <c r="L115"/>
  <c r="N114"/>
  <c r="L114"/>
  <c r="N113"/>
  <c r="L113"/>
  <c r="N112"/>
  <c r="L112"/>
  <c r="N15"/>
  <c r="M15"/>
  <c r="L15"/>
  <c r="N110"/>
  <c r="L110"/>
  <c r="N109"/>
  <c r="L109"/>
  <c r="N108"/>
  <c r="L108"/>
  <c r="N107"/>
  <c r="L107"/>
  <c r="N106"/>
  <c r="L106"/>
  <c r="M155"/>
  <c r="N155" s="1"/>
  <c r="L155"/>
  <c r="N104"/>
  <c r="M104"/>
  <c r="L104"/>
  <c r="M228"/>
  <c r="N228" s="1"/>
  <c r="L228"/>
  <c r="N83"/>
  <c r="M83"/>
  <c r="N14"/>
  <c r="M14"/>
  <c r="L14"/>
  <c r="M71"/>
  <c r="N71" s="1"/>
  <c r="L71"/>
  <c r="N99"/>
  <c r="L99"/>
  <c r="N153"/>
  <c r="M153"/>
  <c r="L153"/>
  <c r="M227"/>
  <c r="N227" s="1"/>
  <c r="L227"/>
  <c r="N96"/>
  <c r="M96"/>
  <c r="L96"/>
  <c r="N95"/>
  <c r="L95"/>
  <c r="N94"/>
  <c r="L94"/>
  <c r="M93"/>
  <c r="N93" s="1"/>
  <c r="L93"/>
  <c r="N92"/>
  <c r="M92"/>
  <c r="L92"/>
  <c r="M12"/>
  <c r="N12" s="1"/>
  <c r="L12"/>
  <c r="N90"/>
  <c r="L90"/>
  <c r="N89"/>
  <c r="M89"/>
  <c r="L89"/>
  <c r="N88"/>
  <c r="L88"/>
  <c r="M87"/>
  <c r="N87" s="1"/>
  <c r="L87"/>
  <c r="N68"/>
  <c r="M68"/>
  <c r="L68"/>
  <c r="M85"/>
  <c r="N85" s="1"/>
  <c r="L85"/>
  <c r="N152"/>
  <c r="M152"/>
  <c r="L152"/>
  <c r="M67"/>
  <c r="N67" s="1"/>
  <c r="L67"/>
  <c r="N82"/>
  <c r="M82"/>
  <c r="L82"/>
  <c r="M151"/>
  <c r="N151" s="1"/>
  <c r="L151"/>
  <c r="N80"/>
  <c r="M80"/>
  <c r="L80"/>
  <c r="N79"/>
  <c r="L79"/>
  <c r="M226"/>
  <c r="N226" s="1"/>
  <c r="L226"/>
  <c r="N77"/>
  <c r="L77"/>
  <c r="N76"/>
  <c r="L76"/>
  <c r="N66"/>
  <c r="M66"/>
  <c r="L66"/>
  <c r="M74"/>
  <c r="N74" s="1"/>
  <c r="L74"/>
  <c r="N148"/>
  <c r="M148"/>
  <c r="L148"/>
  <c r="N72"/>
  <c r="L72"/>
  <c r="M224"/>
  <c r="N224" s="1"/>
  <c r="L224"/>
  <c r="N70"/>
  <c r="M70"/>
  <c r="L70"/>
  <c r="M69"/>
  <c r="N69" s="1"/>
  <c r="L69"/>
  <c r="N49"/>
  <c r="M49"/>
  <c r="L49"/>
  <c r="M65"/>
  <c r="N65" s="1"/>
  <c r="L65"/>
  <c r="N147"/>
  <c r="M147"/>
  <c r="L147"/>
  <c r="M223"/>
  <c r="N223" s="1"/>
  <c r="L223"/>
  <c r="N11"/>
  <c r="M11"/>
  <c r="L11"/>
  <c r="M91"/>
  <c r="N91" s="1"/>
  <c r="L91"/>
  <c r="N62"/>
  <c r="M62"/>
  <c r="L62"/>
  <c r="M61"/>
  <c r="N61" s="1"/>
  <c r="L61"/>
  <c r="N64"/>
  <c r="M64"/>
  <c r="L64"/>
  <c r="M145"/>
  <c r="N145" s="1"/>
  <c r="L145"/>
  <c r="N47"/>
  <c r="M47"/>
  <c r="L47"/>
  <c r="N57"/>
  <c r="L57"/>
  <c r="M56"/>
  <c r="N56" s="1"/>
  <c r="L56"/>
  <c r="N86"/>
  <c r="M86"/>
  <c r="L86"/>
  <c r="N54"/>
  <c r="L54"/>
  <c r="M63"/>
  <c r="N63" s="1"/>
  <c r="L63"/>
  <c r="N222"/>
  <c r="M222"/>
  <c r="L222"/>
  <c r="M51"/>
  <c r="N51" s="1"/>
  <c r="L51"/>
  <c r="N50"/>
  <c r="M50"/>
  <c r="L50"/>
  <c r="M46"/>
  <c r="N46" s="1"/>
  <c r="L46"/>
  <c r="N48"/>
  <c r="M48"/>
  <c r="L48"/>
  <c r="M6"/>
  <c r="N6" s="1"/>
  <c r="L6"/>
  <c r="N60"/>
  <c r="M60"/>
  <c r="L60"/>
  <c r="M220"/>
  <c r="N220" s="1"/>
  <c r="L220"/>
  <c r="N44"/>
  <c r="M44"/>
  <c r="L44"/>
  <c r="M81"/>
  <c r="N81" s="1"/>
  <c r="L81"/>
  <c r="N42"/>
  <c r="L42"/>
  <c r="N5"/>
  <c r="M5"/>
  <c r="N40"/>
  <c r="M40"/>
  <c r="L40"/>
  <c r="M84"/>
  <c r="N84" s="1"/>
  <c r="L84"/>
  <c r="N59"/>
  <c r="M59"/>
  <c r="L59"/>
  <c r="M141"/>
  <c r="N141" s="1"/>
  <c r="L141"/>
  <c r="N36"/>
  <c r="M36"/>
  <c r="L36"/>
  <c r="M217"/>
  <c r="N217" s="1"/>
  <c r="L217"/>
  <c r="N78"/>
  <c r="M78"/>
  <c r="L78"/>
  <c r="M45"/>
  <c r="N45" s="1"/>
  <c r="M58"/>
  <c r="N58" s="1"/>
  <c r="L58"/>
  <c r="N31"/>
  <c r="L31"/>
  <c r="N30"/>
  <c r="M30"/>
  <c r="L30"/>
  <c r="M140"/>
  <c r="N140" s="1"/>
  <c r="L140"/>
  <c r="N75"/>
  <c r="M75"/>
  <c r="L75"/>
  <c r="M43"/>
  <c r="N43" s="1"/>
  <c r="L43"/>
  <c r="N26"/>
  <c r="L26"/>
  <c r="N25"/>
  <c r="M25"/>
  <c r="L25"/>
  <c r="M24"/>
  <c r="N24" s="1"/>
  <c r="L24"/>
  <c r="N23"/>
  <c r="M23"/>
  <c r="L23"/>
  <c r="N22"/>
  <c r="L22"/>
  <c r="M21"/>
  <c r="N21" s="1"/>
  <c r="L21"/>
  <c r="N20"/>
  <c r="L20"/>
  <c r="N55"/>
  <c r="M55"/>
  <c r="L55"/>
  <c r="M215"/>
  <c r="N215" s="1"/>
  <c r="L215"/>
  <c r="N73"/>
  <c r="M73"/>
  <c r="L73"/>
  <c r="M41"/>
  <c r="N41" s="1"/>
  <c r="L41"/>
  <c r="N4"/>
  <c r="M4"/>
  <c r="L4"/>
  <c r="M53"/>
  <c r="N53" s="1"/>
  <c r="L53"/>
  <c r="N13"/>
  <c r="M13"/>
  <c r="L13"/>
  <c r="M139"/>
  <c r="N139" s="1"/>
  <c r="L139"/>
  <c r="N214"/>
  <c r="M214"/>
  <c r="L214"/>
  <c r="M10"/>
  <c r="N10" s="1"/>
  <c r="L10"/>
  <c r="N9"/>
  <c r="M9"/>
  <c r="L9"/>
  <c r="N8"/>
  <c r="L8"/>
  <c r="N7"/>
  <c r="L7"/>
  <c r="M2"/>
  <c r="N2" s="1"/>
  <c r="L2"/>
  <c r="N3"/>
  <c r="M3"/>
  <c r="L3"/>
  <c r="M138"/>
  <c r="N138" s="1"/>
  <c r="L138"/>
  <c r="N213"/>
  <c r="M213"/>
  <c r="L213"/>
  <c r="M52"/>
  <c r="N52" s="1"/>
  <c r="L52"/>
  <c r="Y236" i="7"/>
  <c r="Y235"/>
  <c r="N235"/>
  <c r="Q233"/>
  <c r="P233"/>
  <c r="N233"/>
  <c r="K233"/>
  <c r="J233"/>
  <c r="I233"/>
  <c r="H233"/>
  <c r="Y232"/>
  <c r="X232"/>
  <c r="W232"/>
  <c r="S232"/>
  <c r="R232"/>
  <c r="P232"/>
  <c r="N232"/>
  <c r="K232"/>
  <c r="Y231"/>
  <c r="X231"/>
  <c r="W231"/>
  <c r="S231"/>
  <c r="R231"/>
  <c r="P231"/>
  <c r="N231"/>
  <c r="K231"/>
  <c r="Y230"/>
  <c r="X230"/>
  <c r="W230"/>
  <c r="S230"/>
  <c r="R230"/>
  <c r="P230"/>
  <c r="N230"/>
  <c r="K230"/>
  <c r="Y229"/>
  <c r="X229"/>
  <c r="W229"/>
  <c r="S229"/>
  <c r="R229"/>
  <c r="P229"/>
  <c r="N229"/>
  <c r="K229"/>
  <c r="Y228"/>
  <c r="X228"/>
  <c r="W228"/>
  <c r="S228"/>
  <c r="R228"/>
  <c r="P228"/>
  <c r="N228"/>
  <c r="K228"/>
  <c r="Y227"/>
  <c r="X227"/>
  <c r="W227"/>
  <c r="S227"/>
  <c r="R227"/>
  <c r="P227"/>
  <c r="N227"/>
  <c r="K227"/>
  <c r="Y226"/>
  <c r="X226"/>
  <c r="W226"/>
  <c r="S226"/>
  <c r="R226"/>
  <c r="P226"/>
  <c r="N226"/>
  <c r="K226"/>
  <c r="Y225"/>
  <c r="X225"/>
  <c r="W225"/>
  <c r="S225"/>
  <c r="R225"/>
  <c r="P225"/>
  <c r="N225"/>
  <c r="K225"/>
  <c r="Y224"/>
  <c r="X224"/>
  <c r="W224"/>
  <c r="S224"/>
  <c r="R224"/>
  <c r="P224"/>
  <c r="N224"/>
  <c r="K224"/>
  <c r="Y223"/>
  <c r="X223"/>
  <c r="W223"/>
  <c r="S223"/>
  <c r="R223"/>
  <c r="P223"/>
  <c r="N223"/>
  <c r="K223"/>
  <c r="S222"/>
  <c r="R222"/>
  <c r="Q222"/>
  <c r="P222"/>
  <c r="N222"/>
  <c r="K222"/>
  <c r="S221"/>
  <c r="R221"/>
  <c r="P221"/>
  <c r="N221"/>
  <c r="K221"/>
  <c r="Y220"/>
  <c r="X220"/>
  <c r="W220"/>
  <c r="S220"/>
  <c r="R220"/>
  <c r="P220"/>
  <c r="N220"/>
  <c r="K220"/>
  <c r="Y219"/>
  <c r="X219"/>
  <c r="W219"/>
  <c r="S219"/>
  <c r="R219"/>
  <c r="P219"/>
  <c r="N219"/>
  <c r="K219"/>
  <c r="Y218"/>
  <c r="X218"/>
  <c r="W218"/>
  <c r="S218"/>
  <c r="R218"/>
  <c r="P218"/>
  <c r="N218"/>
  <c r="K218"/>
  <c r="Y217"/>
  <c r="X217"/>
  <c r="W217"/>
  <c r="S217"/>
  <c r="R217"/>
  <c r="P217"/>
  <c r="N217"/>
  <c r="K217"/>
  <c r="Y216"/>
  <c r="X216"/>
  <c r="W216"/>
  <c r="S216"/>
  <c r="R216"/>
  <c r="P216"/>
  <c r="N216"/>
  <c r="K216"/>
  <c r="Y215"/>
  <c r="X215"/>
  <c r="W215"/>
  <c r="S215"/>
  <c r="R215"/>
  <c r="P215"/>
  <c r="N215"/>
  <c r="K215"/>
  <c r="Y214"/>
  <c r="X214"/>
  <c r="W214"/>
  <c r="S214"/>
  <c r="R214"/>
  <c r="P214"/>
  <c r="N214"/>
  <c r="K214"/>
  <c r="Y213"/>
  <c r="X213"/>
  <c r="W213"/>
  <c r="S213"/>
  <c r="R213"/>
  <c r="P213"/>
  <c r="N213"/>
  <c r="K213"/>
  <c r="Y212"/>
  <c r="X212"/>
  <c r="W212"/>
  <c r="S212"/>
  <c r="R212"/>
  <c r="P212"/>
  <c r="N212"/>
  <c r="K212"/>
  <c r="Y211"/>
  <c r="X211"/>
  <c r="W211"/>
  <c r="S211"/>
  <c r="R211"/>
  <c r="P211"/>
  <c r="N211"/>
  <c r="K211"/>
  <c r="Y210"/>
  <c r="X210"/>
  <c r="W210"/>
  <c r="S210"/>
  <c r="R210"/>
  <c r="P210"/>
  <c r="N210"/>
  <c r="K210"/>
  <c r="Y209"/>
  <c r="X209"/>
  <c r="W209"/>
  <c r="S209"/>
  <c r="R209"/>
  <c r="P209"/>
  <c r="N209"/>
  <c r="K209"/>
  <c r="Y208"/>
  <c r="X208"/>
  <c r="W208"/>
  <c r="S208"/>
  <c r="R208"/>
  <c r="P208"/>
  <c r="N208"/>
  <c r="K208"/>
  <c r="Y207"/>
  <c r="X207"/>
  <c r="W207"/>
  <c r="S207"/>
  <c r="R207"/>
  <c r="P207"/>
  <c r="N207"/>
  <c r="K207"/>
  <c r="Y206"/>
  <c r="X206"/>
  <c r="W206"/>
  <c r="S206"/>
  <c r="R206"/>
  <c r="P206"/>
  <c r="N206"/>
  <c r="K206"/>
  <c r="Y205"/>
  <c r="X205"/>
  <c r="W205"/>
  <c r="S205"/>
  <c r="R205"/>
  <c r="P205"/>
  <c r="N205"/>
  <c r="K205"/>
  <c r="Y204"/>
  <c r="X204"/>
  <c r="W204"/>
  <c r="S204"/>
  <c r="R204"/>
  <c r="P204"/>
  <c r="N204"/>
  <c r="K204"/>
  <c r="Y203"/>
  <c r="X203"/>
  <c r="W203"/>
  <c r="S203"/>
  <c r="R203"/>
  <c r="P203"/>
  <c r="N203"/>
  <c r="K203"/>
  <c r="Y202"/>
  <c r="X202"/>
  <c r="W202"/>
  <c r="S202"/>
  <c r="R202"/>
  <c r="P202"/>
  <c r="N202"/>
  <c r="K202"/>
  <c r="Y201"/>
  <c r="X201"/>
  <c r="W201"/>
  <c r="S201"/>
  <c r="R201"/>
  <c r="P201"/>
  <c r="N201"/>
  <c r="K201"/>
  <c r="Y200"/>
  <c r="X200"/>
  <c r="W200"/>
  <c r="S200"/>
  <c r="R200"/>
  <c r="P200"/>
  <c r="N200"/>
  <c r="K200"/>
  <c r="Y199"/>
  <c r="X199"/>
  <c r="W199"/>
  <c r="S199"/>
  <c r="R199"/>
  <c r="P199"/>
  <c r="N199"/>
  <c r="K199"/>
  <c r="Y198"/>
  <c r="X198"/>
  <c r="W198"/>
  <c r="S198"/>
  <c r="R198"/>
  <c r="P198"/>
  <c r="N198"/>
  <c r="K198"/>
  <c r="Y197"/>
  <c r="X197"/>
  <c r="W197"/>
  <c r="S197"/>
  <c r="R197"/>
  <c r="P197"/>
  <c r="N197"/>
  <c r="K197"/>
  <c r="Y196"/>
  <c r="X196"/>
  <c r="W196"/>
  <c r="S196"/>
  <c r="R196"/>
  <c r="P196"/>
  <c r="N196"/>
  <c r="K196"/>
  <c r="Y195"/>
  <c r="X195"/>
  <c r="W195"/>
  <c r="S195"/>
  <c r="R195"/>
  <c r="P195"/>
  <c r="N195"/>
  <c r="K195"/>
  <c r="Y194"/>
  <c r="X194"/>
  <c r="W194"/>
  <c r="S194"/>
  <c r="R194"/>
  <c r="P194"/>
  <c r="N194"/>
  <c r="K194"/>
  <c r="Y193"/>
  <c r="X193"/>
  <c r="W193"/>
  <c r="S193"/>
  <c r="R193"/>
  <c r="P193"/>
  <c r="N193"/>
  <c r="K193"/>
  <c r="Y192"/>
  <c r="X192"/>
  <c r="W192"/>
  <c r="S192"/>
  <c r="R192"/>
  <c r="P192"/>
  <c r="N192"/>
  <c r="K192"/>
  <c r="Y191"/>
  <c r="X191"/>
  <c r="W191"/>
  <c r="S191"/>
  <c r="R191"/>
  <c r="P191"/>
  <c r="N191"/>
  <c r="K191"/>
  <c r="Y190"/>
  <c r="X190"/>
  <c r="W190"/>
  <c r="S190"/>
  <c r="R190"/>
  <c r="P190"/>
  <c r="N190"/>
  <c r="K190"/>
  <c r="Y189"/>
  <c r="X189"/>
  <c r="W189"/>
  <c r="S189"/>
  <c r="R189"/>
  <c r="P189"/>
  <c r="N189"/>
  <c r="K189"/>
  <c r="Y188"/>
  <c r="X188"/>
  <c r="W188"/>
  <c r="S188"/>
  <c r="R188"/>
  <c r="P188"/>
  <c r="N188"/>
  <c r="K188"/>
  <c r="Y187"/>
  <c r="X187"/>
  <c r="W187"/>
  <c r="S187"/>
  <c r="R187"/>
  <c r="P187"/>
  <c r="N187"/>
  <c r="K187"/>
  <c r="Y186"/>
  <c r="X186"/>
  <c r="W186"/>
  <c r="S186"/>
  <c r="R186"/>
  <c r="P186"/>
  <c r="N186"/>
  <c r="K186"/>
  <c r="Y185"/>
  <c r="X185"/>
  <c r="W185"/>
  <c r="S185"/>
  <c r="R185"/>
  <c r="P185"/>
  <c r="N185"/>
  <c r="K185"/>
  <c r="Y184"/>
  <c r="X184"/>
  <c r="W184"/>
  <c r="S184"/>
  <c r="R184"/>
  <c r="P184"/>
  <c r="N184"/>
  <c r="K184"/>
  <c r="Y183"/>
  <c r="X183"/>
  <c r="W183"/>
  <c r="S183"/>
  <c r="R183"/>
  <c r="P183"/>
  <c r="N183"/>
  <c r="K183"/>
  <c r="S182"/>
  <c r="R182"/>
  <c r="P182"/>
  <c r="N182"/>
  <c r="K182"/>
  <c r="Y181"/>
  <c r="X181"/>
  <c r="W181"/>
  <c r="S181"/>
  <c r="R181"/>
  <c r="P181"/>
  <c r="N181"/>
  <c r="K181"/>
  <c r="Y180"/>
  <c r="X180"/>
  <c r="W180"/>
  <c r="S180"/>
  <c r="R180"/>
  <c r="P180"/>
  <c r="N180"/>
  <c r="K180"/>
  <c r="Y179"/>
  <c r="X179"/>
  <c r="W179"/>
  <c r="S179"/>
  <c r="R179"/>
  <c r="P179"/>
  <c r="N179"/>
  <c r="K179"/>
  <c r="Y178"/>
  <c r="X178"/>
  <c r="W178"/>
  <c r="S178"/>
  <c r="R178"/>
  <c r="P178"/>
  <c r="N178"/>
  <c r="K178"/>
  <c r="Y177"/>
  <c r="X177"/>
  <c r="W177"/>
  <c r="S177"/>
  <c r="R177"/>
  <c r="P177"/>
  <c r="N177"/>
  <c r="K177"/>
  <c r="S176"/>
  <c r="R176"/>
  <c r="P176"/>
  <c r="N176"/>
  <c r="K176"/>
  <c r="S175"/>
  <c r="R175"/>
  <c r="P175"/>
  <c r="N175"/>
  <c r="K175"/>
  <c r="Y174"/>
  <c r="X174"/>
  <c r="W174"/>
  <c r="S174"/>
  <c r="R174"/>
  <c r="P174"/>
  <c r="N174"/>
  <c r="K174"/>
  <c r="Y173"/>
  <c r="X173"/>
  <c r="W173"/>
  <c r="S173"/>
  <c r="R173"/>
  <c r="P173"/>
  <c r="N173"/>
  <c r="K173"/>
  <c r="Y172"/>
  <c r="X172"/>
  <c r="W172"/>
  <c r="S172"/>
  <c r="R172"/>
  <c r="P172"/>
  <c r="N172"/>
  <c r="K172"/>
  <c r="Y171"/>
  <c r="X171"/>
  <c r="W171"/>
  <c r="S171"/>
  <c r="R171"/>
  <c r="P171"/>
  <c r="N171"/>
  <c r="K171"/>
  <c r="Y170"/>
  <c r="X170"/>
  <c r="W170"/>
  <c r="S170"/>
  <c r="R170"/>
  <c r="P170"/>
  <c r="N170"/>
  <c r="K170"/>
  <c r="Y169"/>
  <c r="X169"/>
  <c r="W169"/>
  <c r="S169"/>
  <c r="R169"/>
  <c r="P169"/>
  <c r="N169"/>
  <c r="K169"/>
  <c r="Y168"/>
  <c r="X168"/>
  <c r="W168"/>
  <c r="S168"/>
  <c r="R168"/>
  <c r="P168"/>
  <c r="N168"/>
  <c r="K168"/>
  <c r="S167"/>
  <c r="R167"/>
  <c r="P167"/>
  <c r="N167"/>
  <c r="K167"/>
  <c r="Y166"/>
  <c r="X166"/>
  <c r="W166"/>
  <c r="S166"/>
  <c r="R166"/>
  <c r="P166"/>
  <c r="N166"/>
  <c r="K166"/>
  <c r="Y165"/>
  <c r="X165"/>
  <c r="W165"/>
  <c r="S165"/>
  <c r="R165"/>
  <c r="P165"/>
  <c r="N165"/>
  <c r="K165"/>
  <c r="Y164"/>
  <c r="X164"/>
  <c r="W164"/>
  <c r="S164"/>
  <c r="R164"/>
  <c r="P164"/>
  <c r="N164"/>
  <c r="K164"/>
  <c r="S163"/>
  <c r="R163"/>
  <c r="P163"/>
  <c r="N163"/>
  <c r="K163"/>
  <c r="Y162"/>
  <c r="X162"/>
  <c r="W162"/>
  <c r="S162"/>
  <c r="R162"/>
  <c r="P162"/>
  <c r="N162"/>
  <c r="K162"/>
  <c r="Y161"/>
  <c r="X161"/>
  <c r="W161"/>
  <c r="S161"/>
  <c r="R161"/>
  <c r="P161"/>
  <c r="N161"/>
  <c r="K161"/>
  <c r="Y160"/>
  <c r="X160"/>
  <c r="W160"/>
  <c r="S160"/>
  <c r="R160"/>
  <c r="P160"/>
  <c r="N160"/>
  <c r="K160"/>
  <c r="Y159"/>
  <c r="X159"/>
  <c r="W159"/>
  <c r="S159"/>
  <c r="R159"/>
  <c r="P159"/>
  <c r="N159"/>
  <c r="K159"/>
  <c r="Y158"/>
  <c r="X158"/>
  <c r="W158"/>
  <c r="S158"/>
  <c r="R158"/>
  <c r="P158"/>
  <c r="N158"/>
  <c r="K158"/>
  <c r="S157"/>
  <c r="R157"/>
  <c r="P157"/>
  <c r="N157"/>
  <c r="K157"/>
  <c r="Y156"/>
  <c r="X156"/>
  <c r="W156"/>
  <c r="S156"/>
  <c r="R156"/>
  <c r="P156"/>
  <c r="N156"/>
  <c r="K156"/>
  <c r="Y155"/>
  <c r="X155"/>
  <c r="W155"/>
  <c r="S155"/>
  <c r="R155"/>
  <c r="P155"/>
  <c r="N155"/>
  <c r="K155"/>
  <c r="Y154"/>
  <c r="X154"/>
  <c r="W154"/>
  <c r="S154"/>
  <c r="R154"/>
  <c r="P154"/>
  <c r="N154"/>
  <c r="K154"/>
  <c r="Y153"/>
  <c r="X153"/>
  <c r="W153"/>
  <c r="S153"/>
  <c r="R153"/>
  <c r="P153"/>
  <c r="N153"/>
  <c r="K153"/>
  <c r="Y152"/>
  <c r="X152"/>
  <c r="W152"/>
  <c r="S152"/>
  <c r="R152"/>
  <c r="P152"/>
  <c r="N152"/>
  <c r="K152"/>
  <c r="Y151"/>
  <c r="X151"/>
  <c r="W151"/>
  <c r="S151"/>
  <c r="R151"/>
  <c r="P151"/>
  <c r="N151"/>
  <c r="K151"/>
  <c r="Y150"/>
  <c r="X150"/>
  <c r="W150"/>
  <c r="S150"/>
  <c r="R150"/>
  <c r="P150"/>
  <c r="N150"/>
  <c r="K150"/>
  <c r="Y149"/>
  <c r="X149"/>
  <c r="W149"/>
  <c r="S149"/>
  <c r="R149"/>
  <c r="P149"/>
  <c r="N149"/>
  <c r="K149"/>
  <c r="S148"/>
  <c r="R148"/>
  <c r="P148"/>
  <c r="N148"/>
  <c r="K148"/>
  <c r="S147"/>
  <c r="R147"/>
  <c r="P147"/>
  <c r="N147"/>
  <c r="K147"/>
  <c r="S146"/>
  <c r="R146"/>
  <c r="P146"/>
  <c r="N146"/>
  <c r="K146"/>
  <c r="Y145"/>
  <c r="X145"/>
  <c r="W145"/>
  <c r="S145"/>
  <c r="R145"/>
  <c r="P145"/>
  <c r="N145"/>
  <c r="K145"/>
  <c r="Y144"/>
  <c r="X144"/>
  <c r="W144"/>
  <c r="S144"/>
  <c r="R144"/>
  <c r="P144"/>
  <c r="N144"/>
  <c r="K144"/>
  <c r="Y143"/>
  <c r="X143"/>
  <c r="W143"/>
  <c r="S143"/>
  <c r="R143"/>
  <c r="P143"/>
  <c r="N143"/>
  <c r="K143"/>
  <c r="Y142"/>
  <c r="X142"/>
  <c r="W142"/>
  <c r="S142"/>
  <c r="R142"/>
  <c r="P142"/>
  <c r="N142"/>
  <c r="K142"/>
  <c r="Y141"/>
  <c r="X141"/>
  <c r="W141"/>
  <c r="S141"/>
  <c r="R141"/>
  <c r="P141"/>
  <c r="N141"/>
  <c r="K141"/>
  <c r="Y140"/>
  <c r="X140"/>
  <c r="W140"/>
  <c r="S140"/>
  <c r="R140"/>
  <c r="P140"/>
  <c r="N140"/>
  <c r="K140"/>
  <c r="Y139"/>
  <c r="X139"/>
  <c r="W139"/>
  <c r="S139"/>
  <c r="R139"/>
  <c r="P139"/>
  <c r="N139"/>
  <c r="K139"/>
  <c r="Y138"/>
  <c r="X138"/>
  <c r="W138"/>
  <c r="S138"/>
  <c r="R138"/>
  <c r="P138"/>
  <c r="N138"/>
  <c r="K138"/>
  <c r="Y137"/>
  <c r="X137"/>
  <c r="W137"/>
  <c r="S137"/>
  <c r="R137"/>
  <c r="P137"/>
  <c r="N137"/>
  <c r="K137"/>
  <c r="Y136"/>
  <c r="X136"/>
  <c r="W136"/>
  <c r="S136"/>
  <c r="R136"/>
  <c r="P136"/>
  <c r="N136"/>
  <c r="K136"/>
  <c r="Y135"/>
  <c r="X135"/>
  <c r="W135"/>
  <c r="S135"/>
  <c r="R135"/>
  <c r="P135"/>
  <c r="N135"/>
  <c r="K135"/>
  <c r="Y134"/>
  <c r="X134"/>
  <c r="W134"/>
  <c r="S134"/>
  <c r="R134"/>
  <c r="P134"/>
  <c r="N134"/>
  <c r="K134"/>
  <c r="Y133"/>
  <c r="X133"/>
  <c r="W133"/>
  <c r="S133"/>
  <c r="R133"/>
  <c r="P133"/>
  <c r="N133"/>
  <c r="K133"/>
  <c r="Y132"/>
  <c r="X132"/>
  <c r="W132"/>
  <c r="S132"/>
  <c r="R132"/>
  <c r="P132"/>
  <c r="N132"/>
  <c r="K132"/>
  <c r="Y131"/>
  <c r="X131"/>
  <c r="W131"/>
  <c r="S131"/>
  <c r="R131"/>
  <c r="P131"/>
  <c r="N131"/>
  <c r="K131"/>
  <c r="Y130"/>
  <c r="X130"/>
  <c r="W130"/>
  <c r="S130"/>
  <c r="R130"/>
  <c r="P130"/>
  <c r="N130"/>
  <c r="K130"/>
  <c r="Y129"/>
  <c r="X129"/>
  <c r="W129"/>
  <c r="S129"/>
  <c r="R129"/>
  <c r="P129"/>
  <c r="N129"/>
  <c r="K129"/>
  <c r="Y128"/>
  <c r="X128"/>
  <c r="W128"/>
  <c r="S128"/>
  <c r="R128"/>
  <c r="P128"/>
  <c r="N128"/>
  <c r="K128"/>
  <c r="Y127"/>
  <c r="X127"/>
  <c r="W127"/>
  <c r="S127"/>
  <c r="R127"/>
  <c r="P127"/>
  <c r="N127"/>
  <c r="K127"/>
  <c r="Y126"/>
  <c r="X126"/>
  <c r="W126"/>
  <c r="S126"/>
  <c r="R126"/>
  <c r="P126"/>
  <c r="N126"/>
  <c r="K126"/>
  <c r="Y125"/>
  <c r="X125"/>
  <c r="W125"/>
  <c r="S125"/>
  <c r="R125"/>
  <c r="P125"/>
  <c r="N125"/>
  <c r="K125"/>
  <c r="Y124"/>
  <c r="X124"/>
  <c r="W124"/>
  <c r="S124"/>
  <c r="R124"/>
  <c r="P124"/>
  <c r="N124"/>
  <c r="K124"/>
  <c r="Y123"/>
  <c r="X123"/>
  <c r="W123"/>
  <c r="S123"/>
  <c r="R123"/>
  <c r="P123"/>
  <c r="N123"/>
  <c r="K123"/>
  <c r="Y122"/>
  <c r="X122"/>
  <c r="W122"/>
  <c r="S122"/>
  <c r="R122"/>
  <c r="P122"/>
  <c r="N122"/>
  <c r="K122"/>
  <c r="S121"/>
  <c r="R121"/>
  <c r="P121"/>
  <c r="N121"/>
  <c r="K121"/>
  <c r="S120"/>
  <c r="R120"/>
  <c r="P120"/>
  <c r="N120"/>
  <c r="K120"/>
  <c r="S119"/>
  <c r="R119"/>
  <c r="P119"/>
  <c r="N119"/>
  <c r="K119"/>
  <c r="Y118"/>
  <c r="X118"/>
  <c r="W118"/>
  <c r="S118"/>
  <c r="R118"/>
  <c r="P118"/>
  <c r="N118"/>
  <c r="K118"/>
  <c r="Y117"/>
  <c r="X117"/>
  <c r="W117"/>
  <c r="S117"/>
  <c r="R117"/>
  <c r="P117"/>
  <c r="N117"/>
  <c r="K117"/>
  <c r="Y116"/>
  <c r="X116"/>
  <c r="W116"/>
  <c r="S116"/>
  <c r="R116"/>
  <c r="P116"/>
  <c r="N116"/>
  <c r="K116"/>
  <c r="Y115"/>
  <c r="X115"/>
  <c r="W115"/>
  <c r="S115"/>
  <c r="R115"/>
  <c r="P115"/>
  <c r="N115"/>
  <c r="K115"/>
  <c r="S114"/>
  <c r="R114"/>
  <c r="P114"/>
  <c r="N114"/>
  <c r="K114"/>
  <c r="Y113"/>
  <c r="X113"/>
  <c r="W113"/>
  <c r="S113"/>
  <c r="R113"/>
  <c r="P113"/>
  <c r="N113"/>
  <c r="K113"/>
  <c r="Y112"/>
  <c r="X112"/>
  <c r="W112"/>
  <c r="S112"/>
  <c r="R112"/>
  <c r="P112"/>
  <c r="N112"/>
  <c r="K112"/>
  <c r="S111"/>
  <c r="R111"/>
  <c r="P111"/>
  <c r="N111"/>
  <c r="K111"/>
  <c r="Y110"/>
  <c r="X110"/>
  <c r="W110"/>
  <c r="S110"/>
  <c r="R110"/>
  <c r="P110"/>
  <c r="N110"/>
  <c r="K110"/>
  <c r="Y109"/>
  <c r="X109"/>
  <c r="W109"/>
  <c r="S109"/>
  <c r="R109"/>
  <c r="P109"/>
  <c r="N109"/>
  <c r="K109"/>
  <c r="S108"/>
  <c r="R108"/>
  <c r="P108"/>
  <c r="N108"/>
  <c r="K108"/>
  <c r="Y107"/>
  <c r="X107"/>
  <c r="W107"/>
  <c r="S107"/>
  <c r="R107"/>
  <c r="P107"/>
  <c r="N107"/>
  <c r="K107"/>
  <c r="Y106"/>
  <c r="X106"/>
  <c r="W106"/>
  <c r="S106"/>
  <c r="R106"/>
  <c r="P106"/>
  <c r="N106"/>
  <c r="K106"/>
  <c r="Y105"/>
  <c r="X105"/>
  <c r="W105"/>
  <c r="S105"/>
  <c r="R105"/>
  <c r="P105"/>
  <c r="N105"/>
  <c r="K105"/>
  <c r="Y104"/>
  <c r="X104"/>
  <c r="W104"/>
  <c r="S104"/>
  <c r="R104"/>
  <c r="P104"/>
  <c r="N104"/>
  <c r="K104"/>
  <c r="Y103"/>
  <c r="X103"/>
  <c r="W103"/>
  <c r="S103"/>
  <c r="R103"/>
  <c r="P103"/>
  <c r="N103"/>
  <c r="K103"/>
  <c r="S102"/>
  <c r="R102"/>
  <c r="P102"/>
  <c r="N102"/>
  <c r="K102"/>
  <c r="Y101"/>
  <c r="X101"/>
  <c r="W101"/>
  <c r="S101"/>
  <c r="R101"/>
  <c r="P101"/>
  <c r="N101"/>
  <c r="K101"/>
  <c r="Y100"/>
  <c r="X100"/>
  <c r="W100"/>
  <c r="S100"/>
  <c r="R100"/>
  <c r="P100"/>
  <c r="N100"/>
  <c r="K100"/>
  <c r="Y99"/>
  <c r="X99"/>
  <c r="W99"/>
  <c r="S99"/>
  <c r="R99"/>
  <c r="P99"/>
  <c r="N99"/>
  <c r="K99"/>
  <c r="Y98"/>
  <c r="X98"/>
  <c r="W98"/>
  <c r="S98"/>
  <c r="R98"/>
  <c r="P98"/>
  <c r="N98"/>
  <c r="K98"/>
  <c r="Y97"/>
  <c r="X97"/>
  <c r="W97"/>
  <c r="S97"/>
  <c r="R97"/>
  <c r="P97"/>
  <c r="N97"/>
  <c r="K97"/>
  <c r="Y96"/>
  <c r="X96"/>
  <c r="W96"/>
  <c r="S96"/>
  <c r="R96"/>
  <c r="P96"/>
  <c r="N96"/>
  <c r="K96"/>
  <c r="S95"/>
  <c r="R95"/>
  <c r="P95"/>
  <c r="N95"/>
  <c r="K95"/>
  <c r="Y94"/>
  <c r="X94"/>
  <c r="W94"/>
  <c r="S94"/>
  <c r="R94"/>
  <c r="P94"/>
  <c r="N94"/>
  <c r="K94"/>
  <c r="S93"/>
  <c r="R93"/>
  <c r="P93"/>
  <c r="N93"/>
  <c r="K93"/>
  <c r="Y92"/>
  <c r="X92"/>
  <c r="W92"/>
  <c r="S92"/>
  <c r="R92"/>
  <c r="P92"/>
  <c r="N92"/>
  <c r="K92"/>
  <c r="Y91"/>
  <c r="X91"/>
  <c r="W91"/>
  <c r="S91"/>
  <c r="R91"/>
  <c r="P91"/>
  <c r="N91"/>
  <c r="K91"/>
  <c r="Y90"/>
  <c r="X90"/>
  <c r="W90"/>
  <c r="S90"/>
  <c r="R90"/>
  <c r="P90"/>
  <c r="N90"/>
  <c r="K90"/>
  <c r="S89"/>
  <c r="R89"/>
  <c r="P89"/>
  <c r="N89"/>
  <c r="K89"/>
  <c r="Y88"/>
  <c r="X88"/>
  <c r="W88"/>
  <c r="S88"/>
  <c r="R88"/>
  <c r="P88"/>
  <c r="N88"/>
  <c r="K88"/>
  <c r="Y87"/>
  <c r="X87"/>
  <c r="W87"/>
  <c r="S87"/>
  <c r="R87"/>
  <c r="P87"/>
  <c r="N87"/>
  <c r="K87"/>
  <c r="Y86"/>
  <c r="X86"/>
  <c r="W86"/>
  <c r="S86"/>
  <c r="R86"/>
  <c r="P86"/>
  <c r="N86"/>
  <c r="K86"/>
  <c r="S85"/>
  <c r="R85"/>
  <c r="P85"/>
  <c r="N85"/>
  <c r="K85"/>
  <c r="Y84"/>
  <c r="X84"/>
  <c r="W84"/>
  <c r="S84"/>
  <c r="R84"/>
  <c r="P84"/>
  <c r="N84"/>
  <c r="K84"/>
  <c r="Y83"/>
  <c r="X83"/>
  <c r="W83"/>
  <c r="S83"/>
  <c r="R83"/>
  <c r="P83"/>
  <c r="N83"/>
  <c r="K83"/>
  <c r="S82"/>
  <c r="R82"/>
  <c r="P82"/>
  <c r="N82"/>
  <c r="K82"/>
  <c r="Y81"/>
  <c r="X81"/>
  <c r="W81"/>
  <c r="S81"/>
  <c r="R81"/>
  <c r="P81"/>
  <c r="N81"/>
  <c r="K81"/>
  <c r="Y80"/>
  <c r="X80"/>
  <c r="W80"/>
  <c r="S80"/>
  <c r="R80"/>
  <c r="P80"/>
  <c r="N80"/>
  <c r="K80"/>
  <c r="Y79"/>
  <c r="X79"/>
  <c r="W79"/>
  <c r="S79"/>
  <c r="R79"/>
  <c r="P79"/>
  <c r="N79"/>
  <c r="K79"/>
  <c r="S78"/>
  <c r="R78"/>
  <c r="P78"/>
  <c r="N78"/>
  <c r="K78"/>
  <c r="S77"/>
  <c r="R77"/>
  <c r="P77"/>
  <c r="N77"/>
  <c r="K77"/>
  <c r="Y76"/>
  <c r="X76"/>
  <c r="W76"/>
  <c r="S76"/>
  <c r="R76"/>
  <c r="P76"/>
  <c r="N76"/>
  <c r="K76"/>
  <c r="Y75"/>
  <c r="X75"/>
  <c r="W75"/>
  <c r="S75"/>
  <c r="R75"/>
  <c r="P75"/>
  <c r="N75"/>
  <c r="K75"/>
  <c r="S74"/>
  <c r="R74"/>
  <c r="P74"/>
  <c r="N74"/>
  <c r="K74"/>
  <c r="Y73"/>
  <c r="X73"/>
  <c r="W73"/>
  <c r="S73"/>
  <c r="R73"/>
  <c r="P73"/>
  <c r="N73"/>
  <c r="K73"/>
  <c r="S72"/>
  <c r="R72"/>
  <c r="P72"/>
  <c r="N72"/>
  <c r="K72"/>
  <c r="Y71"/>
  <c r="X71"/>
  <c r="W71"/>
  <c r="S71"/>
  <c r="R71"/>
  <c r="P71"/>
  <c r="N71"/>
  <c r="K71"/>
  <c r="Y70"/>
  <c r="X70"/>
  <c r="W70"/>
  <c r="S70"/>
  <c r="R70"/>
  <c r="P70"/>
  <c r="N70"/>
  <c r="K70"/>
  <c r="Y69"/>
  <c r="X69"/>
  <c r="W69"/>
  <c r="S69"/>
  <c r="R69"/>
  <c r="P69"/>
  <c r="N69"/>
  <c r="K69"/>
  <c r="Y68"/>
  <c r="X68"/>
  <c r="W68"/>
  <c r="S68"/>
  <c r="R68"/>
  <c r="P68"/>
  <c r="N68"/>
  <c r="K68"/>
  <c r="Y67"/>
  <c r="X67"/>
  <c r="W67"/>
  <c r="S67"/>
  <c r="R67"/>
  <c r="P67"/>
  <c r="N67"/>
  <c r="K67"/>
  <c r="Y66"/>
  <c r="X66"/>
  <c r="W66"/>
  <c r="S66"/>
  <c r="R66"/>
  <c r="P66"/>
  <c r="N66"/>
  <c r="K66"/>
  <c r="Y65"/>
  <c r="X65"/>
  <c r="W65"/>
  <c r="S65"/>
  <c r="R65"/>
  <c r="P65"/>
  <c r="N65"/>
  <c r="K65"/>
  <c r="Y64"/>
  <c r="X64"/>
  <c r="W64"/>
  <c r="S64"/>
  <c r="R64"/>
  <c r="P64"/>
  <c r="N64"/>
  <c r="K64"/>
  <c r="Y63"/>
  <c r="X63"/>
  <c r="W63"/>
  <c r="S63"/>
  <c r="R63"/>
  <c r="P63"/>
  <c r="N63"/>
  <c r="K63"/>
  <c r="S62"/>
  <c r="R62"/>
  <c r="P62"/>
  <c r="N62"/>
  <c r="K62"/>
  <c r="Y61"/>
  <c r="X61"/>
  <c r="W61"/>
  <c r="S61"/>
  <c r="R61"/>
  <c r="P61"/>
  <c r="N61"/>
  <c r="K61"/>
  <c r="Y60"/>
  <c r="X60"/>
  <c r="W60"/>
  <c r="S60"/>
  <c r="R60"/>
  <c r="P60"/>
  <c r="N60"/>
  <c r="K60"/>
  <c r="Y59"/>
  <c r="X59"/>
  <c r="W59"/>
  <c r="S59"/>
  <c r="R59"/>
  <c r="P59"/>
  <c r="N59"/>
  <c r="K59"/>
  <c r="Y58"/>
  <c r="X58"/>
  <c r="W58"/>
  <c r="S58"/>
  <c r="R58"/>
  <c r="P58"/>
  <c r="N58"/>
  <c r="K58"/>
  <c r="Y57"/>
  <c r="X57"/>
  <c r="W57"/>
  <c r="S57"/>
  <c r="R57"/>
  <c r="P57"/>
  <c r="N57"/>
  <c r="K57"/>
  <c r="Y56"/>
  <c r="X56"/>
  <c r="W56"/>
  <c r="S56"/>
  <c r="R56"/>
  <c r="P56"/>
  <c r="N56"/>
  <c r="K56"/>
  <c r="S55"/>
  <c r="R55"/>
  <c r="P55"/>
  <c r="N55"/>
  <c r="K55"/>
  <c r="S54"/>
  <c r="R54"/>
  <c r="P54"/>
  <c r="N54"/>
  <c r="K54"/>
  <c r="S53"/>
  <c r="R53"/>
  <c r="P53"/>
  <c r="N53"/>
  <c r="K53"/>
  <c r="Y52"/>
  <c r="X52"/>
  <c r="W52"/>
  <c r="S52"/>
  <c r="R52"/>
  <c r="P52"/>
  <c r="N52"/>
  <c r="K52"/>
  <c r="Y51"/>
  <c r="X51"/>
  <c r="W51"/>
  <c r="S51"/>
  <c r="R51"/>
  <c r="P51"/>
  <c r="N51"/>
  <c r="K51"/>
  <c r="Y50"/>
  <c r="X50"/>
  <c r="W50"/>
  <c r="S50"/>
  <c r="R50"/>
  <c r="P50"/>
  <c r="N50"/>
  <c r="K50"/>
  <c r="Y49"/>
  <c r="X49"/>
  <c r="W49"/>
  <c r="S49"/>
  <c r="R49"/>
  <c r="P49"/>
  <c r="N49"/>
  <c r="K49"/>
  <c r="Y48"/>
  <c r="X48"/>
  <c r="W48"/>
  <c r="S48"/>
  <c r="R48"/>
  <c r="P48"/>
  <c r="N48"/>
  <c r="K48"/>
  <c r="Y47"/>
  <c r="X47"/>
  <c r="W47"/>
  <c r="S47"/>
  <c r="R47"/>
  <c r="P47"/>
  <c r="N47"/>
  <c r="K47"/>
  <c r="Y46"/>
  <c r="X46"/>
  <c r="W46"/>
  <c r="S46"/>
  <c r="R46"/>
  <c r="P46"/>
  <c r="N46"/>
  <c r="K46"/>
  <c r="Y45"/>
  <c r="X45"/>
  <c r="W45"/>
  <c r="S45"/>
  <c r="R45"/>
  <c r="P45"/>
  <c r="N45"/>
  <c r="K45"/>
  <c r="Y44"/>
  <c r="X44"/>
  <c r="W44"/>
  <c r="S44"/>
  <c r="R44"/>
  <c r="P44"/>
  <c r="N44"/>
  <c r="K44"/>
  <c r="Y43"/>
  <c r="X43"/>
  <c r="W43"/>
  <c r="S43"/>
  <c r="R43"/>
  <c r="P43"/>
  <c r="N43"/>
  <c r="K43"/>
  <c r="S42"/>
  <c r="R42"/>
  <c r="P42"/>
  <c r="N42"/>
  <c r="K42"/>
  <c r="Y41"/>
  <c r="X41"/>
  <c r="W41"/>
  <c r="S41"/>
  <c r="R41"/>
  <c r="P41"/>
  <c r="N41"/>
  <c r="K41"/>
  <c r="Y40"/>
  <c r="X40"/>
  <c r="W40"/>
  <c r="S40"/>
  <c r="R40"/>
  <c r="P40"/>
  <c r="N40"/>
  <c r="K40"/>
  <c r="S39"/>
  <c r="R39"/>
  <c r="P39"/>
  <c r="N39"/>
  <c r="K39"/>
  <c r="Y38"/>
  <c r="X38"/>
  <c r="W38"/>
  <c r="S38"/>
  <c r="R38"/>
  <c r="P38"/>
  <c r="N38"/>
  <c r="K38"/>
  <c r="Y37"/>
  <c r="X37"/>
  <c r="W37"/>
  <c r="S37"/>
  <c r="R37"/>
  <c r="P37"/>
  <c r="N37"/>
  <c r="K37"/>
  <c r="Y36"/>
  <c r="X36"/>
  <c r="W36"/>
  <c r="S36"/>
  <c r="R36"/>
  <c r="P36"/>
  <c r="N36"/>
  <c r="K36"/>
  <c r="Y35"/>
  <c r="X35"/>
  <c r="W35"/>
  <c r="S35"/>
  <c r="R35"/>
  <c r="P35"/>
  <c r="N35"/>
  <c r="K35"/>
  <c r="S34"/>
  <c r="R34"/>
  <c r="P34"/>
  <c r="N34"/>
  <c r="K34"/>
  <c r="Y33"/>
  <c r="X33"/>
  <c r="W33"/>
  <c r="S33"/>
  <c r="R33"/>
  <c r="P33"/>
  <c r="N33"/>
  <c r="K33"/>
  <c r="S32"/>
  <c r="R32"/>
  <c r="P32"/>
  <c r="N32"/>
  <c r="K32"/>
  <c r="Y31"/>
  <c r="X31"/>
  <c r="W31"/>
  <c r="S31"/>
  <c r="R31"/>
  <c r="P31"/>
  <c r="N31"/>
  <c r="K31"/>
  <c r="S30"/>
  <c r="R30"/>
  <c r="P30"/>
  <c r="N30"/>
  <c r="K30"/>
  <c r="Y29"/>
  <c r="X29"/>
  <c r="W29"/>
  <c r="S29"/>
  <c r="R29"/>
  <c r="P29"/>
  <c r="N29"/>
  <c r="K29"/>
  <c r="S28"/>
  <c r="R28"/>
  <c r="P28"/>
  <c r="N28"/>
  <c r="K28"/>
  <c r="Y27"/>
  <c r="X27"/>
  <c r="W27"/>
  <c r="S27"/>
  <c r="R27"/>
  <c r="P27"/>
  <c r="N27"/>
  <c r="K27"/>
  <c r="Y26"/>
  <c r="X26"/>
  <c r="W26"/>
  <c r="S26"/>
  <c r="R26"/>
  <c r="P26"/>
  <c r="N26"/>
  <c r="K26"/>
  <c r="S25"/>
  <c r="R25"/>
  <c r="P25"/>
  <c r="N25"/>
  <c r="K25"/>
  <c r="Y24"/>
  <c r="X24"/>
  <c r="W24"/>
  <c r="S24"/>
  <c r="R24"/>
  <c r="P24"/>
  <c r="N24"/>
  <c r="K24"/>
  <c r="S23"/>
  <c r="R23"/>
  <c r="P23"/>
  <c r="N23"/>
  <c r="K23"/>
  <c r="Y22"/>
  <c r="X22"/>
  <c r="W22"/>
  <c r="S22"/>
  <c r="R22"/>
  <c r="P22"/>
  <c r="N22"/>
  <c r="K22"/>
  <c r="Y21"/>
  <c r="X21"/>
  <c r="W21"/>
  <c r="S21"/>
  <c r="R21"/>
  <c r="P21"/>
  <c r="N21"/>
  <c r="K21"/>
  <c r="S20"/>
  <c r="R20"/>
  <c r="P20"/>
  <c r="N20"/>
  <c r="K20"/>
  <c r="Y19"/>
  <c r="X19"/>
  <c r="W19"/>
  <c r="S19"/>
  <c r="R19"/>
  <c r="P19"/>
  <c r="N19"/>
  <c r="K19"/>
  <c r="Y18"/>
  <c r="X18"/>
  <c r="W18"/>
  <c r="S18"/>
  <c r="R18"/>
  <c r="P18"/>
  <c r="N18"/>
  <c r="K18"/>
  <c r="S17"/>
  <c r="R17"/>
  <c r="P17"/>
  <c r="N17"/>
  <c r="K17"/>
  <c r="Y16"/>
  <c r="X16"/>
  <c r="W16"/>
  <c r="S16"/>
  <c r="R16"/>
  <c r="P16"/>
  <c r="N16"/>
  <c r="K16"/>
  <c r="Y15"/>
  <c r="X15"/>
  <c r="W15"/>
  <c r="S15"/>
  <c r="R15"/>
  <c r="P15"/>
  <c r="N15"/>
  <c r="K15"/>
  <c r="S14"/>
  <c r="R14"/>
  <c r="P14"/>
  <c r="N14"/>
  <c r="K14"/>
  <c r="S13"/>
  <c r="R13"/>
  <c r="P13"/>
  <c r="N13"/>
  <c r="K13"/>
  <c r="Y12"/>
  <c r="X12"/>
  <c r="W12"/>
  <c r="S12"/>
  <c r="R12"/>
  <c r="P12"/>
  <c r="N12"/>
  <c r="K12"/>
  <c r="S11"/>
  <c r="R11"/>
  <c r="P11"/>
  <c r="N11"/>
  <c r="K11"/>
  <c r="S10"/>
  <c r="R10"/>
  <c r="P10"/>
  <c r="N10"/>
  <c r="K10"/>
  <c r="S9"/>
  <c r="R9"/>
  <c r="P9"/>
  <c r="N9"/>
  <c r="K9"/>
  <c r="Y8"/>
  <c r="X8"/>
  <c r="W8"/>
  <c r="S8"/>
  <c r="R8"/>
  <c r="P8"/>
  <c r="N8"/>
  <c r="K8"/>
  <c r="S7"/>
  <c r="R7"/>
  <c r="P7"/>
  <c r="N7"/>
  <c r="K7"/>
  <c r="Y6"/>
  <c r="X6"/>
  <c r="W6"/>
  <c r="S6"/>
  <c r="R6"/>
  <c r="P6"/>
  <c r="N6"/>
  <c r="K6"/>
  <c r="S5"/>
  <c r="R5"/>
  <c r="P5"/>
  <c r="N5"/>
  <c r="K5"/>
  <c r="S4"/>
  <c r="R4"/>
  <c r="P4"/>
  <c r="N4"/>
  <c r="K4"/>
  <c r="Y3"/>
  <c r="X3"/>
  <c r="W3"/>
  <c r="S3"/>
  <c r="R3"/>
  <c r="P3"/>
  <c r="N3"/>
  <c r="K3"/>
  <c r="S2"/>
  <c r="R2"/>
  <c r="P2"/>
  <c r="N2"/>
  <c r="K2"/>
</calcChain>
</file>

<file path=xl/comments1.xml><?xml version="1.0" encoding="utf-8"?>
<comments xmlns="http://schemas.openxmlformats.org/spreadsheetml/2006/main">
  <authors>
    <author>Автор</author>
  </authors>
  <commentList>
    <comment ref="U137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УЗБЕКИСТАН!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N12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ранее была продана застройщиком физ.лицу, было расторжение ДУПТ</t>
        </r>
      </text>
    </comment>
    <comment ref="H44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ранее квартира была продана нами застройщику</t>
        </r>
      </text>
    </comment>
    <comment ref="K48" authorId="0">
      <text>
        <r>
          <rPr>
            <sz val="8"/>
            <rFont val="Tahoma"/>
            <charset val="204"/>
          </rPr>
          <t xml:space="preserve">
ранее была продана застройщиком физ.лицу, было расторжение ДУПТ</t>
        </r>
      </text>
    </comment>
    <comment ref="H128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отказ 27.03.2019 </t>
        </r>
      </text>
    </comment>
    <comment ref="K128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отказ 27.03.2019 </t>
        </r>
      </text>
    </comment>
    <comment ref="T128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отказ 19.08.2019
отказ 04.10.2019</t>
        </r>
      </text>
    </comment>
    <comment ref="X128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отказы</t>
        </r>
      </text>
    </comment>
    <comment ref="AN128" authorId="0">
      <text>
        <r>
          <rPr>
            <b/>
            <sz val="8"/>
            <rFont val="Tahoma"/>
            <charset val="204"/>
          </rPr>
          <t xml:space="preserve">Nadezhda
</t>
        </r>
        <r>
          <rPr>
            <sz val="8"/>
            <rFont val="Tahoma"/>
            <charset val="204"/>
          </rPr>
          <t xml:space="preserve"> отказ 21.05.2019
отказ 16.12.2019</t>
        </r>
      </text>
    </comment>
    <comment ref="AQ128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отказ 22.05.2019</t>
        </r>
      </text>
    </comment>
    <comment ref="AT128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отказ</t>
        </r>
      </text>
    </comment>
    <comment ref="AW128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отказ 24.05.2019</t>
        </r>
      </text>
    </comment>
    <comment ref="X134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отказ 09.10.2019</t>
        </r>
      </text>
    </comment>
    <comment ref="AG134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отказ</t>
        </r>
      </text>
    </comment>
  </commentList>
</comments>
</file>

<file path=xl/sharedStrings.xml><?xml version="1.0" encoding="utf-8"?>
<sst xmlns="http://schemas.openxmlformats.org/spreadsheetml/2006/main" count="2041" uniqueCount="138">
  <si>
    <t>№ п/п</t>
  </si>
  <si>
    <t>ДДУ</t>
  </si>
  <si>
    <t>Дом</t>
  </si>
  <si>
    <t>Секция</t>
  </si>
  <si>
    <t>№ квартиры</t>
  </si>
  <si>
    <t>Этаж</t>
  </si>
  <si>
    <t>Кол-во комнат</t>
  </si>
  <si>
    <t>Жилая площадь квартиры (кв.м.)</t>
  </si>
  <si>
    <t>Общая площадь квартиры, без учета площади лоджии/ балкона (кв.м.)</t>
  </si>
  <si>
    <t>Общая площадь квартиры с учетом площади лоджии/балкона с понижающим  коэфф. 0,5 или 0,3 соответственно (кв.м.)</t>
  </si>
  <si>
    <t>Стоимость      (руб.)</t>
  </si>
  <si>
    <t>статус</t>
  </si>
  <si>
    <t>статус продажи</t>
  </si>
  <si>
    <t>продаваемая площадь</t>
  </si>
  <si>
    <t>Цена 1 кв.м. для определения стоимости квартиры Застройщика</t>
  </si>
  <si>
    <t>Оценочная стоимость квартиры</t>
  </si>
  <si>
    <t>Фактическая стоимость 1кв.м. площадей</t>
  </si>
  <si>
    <t>Стоимость реализации</t>
  </si>
  <si>
    <t>в т.ч. НДС_не проверено!!!!</t>
  </si>
  <si>
    <t>Статус о регистрации</t>
  </si>
  <si>
    <t>Кем выкуплено</t>
  </si>
  <si>
    <t>цена прайса (грязная)</t>
  </si>
  <si>
    <t>цена прайса (чистая)</t>
  </si>
  <si>
    <t>стоимость квартиры по чистая</t>
  </si>
  <si>
    <t>1/ЖП-2013/Речной бриз/Дом1/Р от 18.02.2013</t>
  </si>
  <si>
    <t>оформлено</t>
  </si>
  <si>
    <t>уступка</t>
  </si>
  <si>
    <t>Свободно</t>
  </si>
  <si>
    <t>зарегистрирован</t>
  </si>
  <si>
    <t>Лузан С.Г.</t>
  </si>
  <si>
    <t>Шуравины</t>
  </si>
  <si>
    <t>Недзельницкий Е.А.</t>
  </si>
  <si>
    <t>Застройщик</t>
  </si>
  <si>
    <t>Короляш М.С.</t>
  </si>
  <si>
    <t>Штоколовы</t>
  </si>
  <si>
    <t>Маланова О.П.</t>
  </si>
  <si>
    <t>Пашковский А.Е.</t>
  </si>
  <si>
    <t>Катриченко И.А.</t>
  </si>
  <si>
    <t>резерв</t>
  </si>
  <si>
    <t>Гарисамова С.М.</t>
  </si>
  <si>
    <t>Кузнецова А.Ю.</t>
  </si>
  <si>
    <t>Тютикова Г.В.</t>
  </si>
  <si>
    <t>Малахова О.Д.</t>
  </si>
  <si>
    <t>Бриттен А.Н.</t>
  </si>
  <si>
    <t>Башак Т.Ф.</t>
  </si>
  <si>
    <t>1/ЖП-2013/Речной бриз/Дом1/И от 18.02.2013</t>
  </si>
  <si>
    <t>Быкова Т.В.</t>
  </si>
  <si>
    <t>Маркова Э.Г.</t>
  </si>
  <si>
    <t>Кураева А.П.</t>
  </si>
  <si>
    <t>Шахов М.О.</t>
  </si>
  <si>
    <t>Попов И.В.</t>
  </si>
  <si>
    <t>Мачулин А.В.</t>
  </si>
  <si>
    <t>Черевко В.А.</t>
  </si>
  <si>
    <t>2/ЖП-2013/Речной бриз/Дом1/И от 18.02.2013</t>
  </si>
  <si>
    <t>Даллакян М.С.</t>
  </si>
  <si>
    <t>Квитко Е.А.</t>
  </si>
  <si>
    <t>Тютиков С.А</t>
  </si>
  <si>
    <t>1/ЖП-2014/Речной бриз/Дом1/Р от 24.09.2014</t>
  </si>
  <si>
    <t>Федотова А.А.</t>
  </si>
  <si>
    <t>Липина Т.И.</t>
  </si>
  <si>
    <t xml:space="preserve">Бриттен А.Н. </t>
  </si>
  <si>
    <t>1/ЖП-2015/Речной  бриз/Дом1/Р от 09.11.2015</t>
  </si>
  <si>
    <t>Итого</t>
  </si>
  <si>
    <t>УС</t>
  </si>
  <si>
    <t>Номер квартиры на площадке</t>
  </si>
  <si>
    <t>Стояк</t>
  </si>
  <si>
    <t>Проектная площадь квартиры с учетом площади лоджии/балкона с понижающим  коэфф. 0,5 или 0,3 соответственно (кв.м.)</t>
  </si>
  <si>
    <t>Стоимость 1кв.м. площадей
 на 08.06.2017</t>
  </si>
  <si>
    <t>Стоимость реализации 
на 08.06.2017</t>
  </si>
  <si>
    <t>Стоимость 1кв.м.  - 
НОВЫЙ ПРАЙС</t>
  </si>
  <si>
    <t>Стоимость реализации  -
 НОВЫЙ ПРАЙС</t>
  </si>
  <si>
    <t>Оформлено</t>
  </si>
  <si>
    <t>резерв до титула</t>
  </si>
  <si>
    <t xml:space="preserve">ЖК "Речной Бриз-1" </t>
  </si>
  <si>
    <t>оформлено с 08.08.2018</t>
  </si>
  <si>
    <t>свободно</t>
  </si>
  <si>
    <t>Секция 1</t>
  </si>
  <si>
    <t>Секция 2</t>
  </si>
  <si>
    <t>Секция 3</t>
  </si>
  <si>
    <t>Видовая</t>
  </si>
  <si>
    <t>1к</t>
  </si>
  <si>
    <t>2к</t>
  </si>
  <si>
    <t>3к</t>
  </si>
  <si>
    <t>ПРОДАНО 
ЗАСТРОЙЩИКОМ</t>
  </si>
  <si>
    <t>ЖП</t>
  </si>
  <si>
    <t>Резерв до титула</t>
  </si>
  <si>
    <t>жп</t>
  </si>
  <si>
    <t>БАРТЕР</t>
  </si>
  <si>
    <t>Резерв</t>
  </si>
  <si>
    <t>СТОЯК №</t>
  </si>
  <si>
    <t>Прйс после пересмотра цен от 08.08.2018</t>
  </si>
  <si>
    <t>1 БЛОК</t>
  </si>
  <si>
    <t>(2 эт.)</t>
  </si>
  <si>
    <t>2 БЛОК</t>
  </si>
  <si>
    <t>(3-5 эт.)</t>
  </si>
  <si>
    <t>3 БЛОК</t>
  </si>
  <si>
    <t>( 6-16 эт.)</t>
  </si>
  <si>
    <t>Действующий прайс ранее</t>
  </si>
  <si>
    <t>44 500-45 000</t>
  </si>
  <si>
    <t>44 500-48 500</t>
  </si>
  <si>
    <t>44 500-49 500</t>
  </si>
  <si>
    <t>44 500-49 000</t>
  </si>
  <si>
    <t>43 000-44 000</t>
  </si>
  <si>
    <t>43 000- 44 000</t>
  </si>
  <si>
    <t>44 500-45 00</t>
  </si>
  <si>
    <t>45 000-49 500</t>
  </si>
  <si>
    <t>(3-15 эт.)</t>
  </si>
  <si>
    <t>( 16 эт.)</t>
  </si>
  <si>
    <t>Действующий прайс</t>
  </si>
  <si>
    <t>Ранее утвержденная цена до 08.08.2018</t>
  </si>
  <si>
    <t>Изменения цены</t>
  </si>
  <si>
    <t>Предложение по корректировке цен</t>
  </si>
  <si>
    <t xml:space="preserve"> - </t>
  </si>
  <si>
    <t xml:space="preserve">шаг </t>
  </si>
  <si>
    <t>Лимит</t>
  </si>
  <si>
    <t>Продано</t>
  </si>
  <si>
    <t>Остаток</t>
  </si>
  <si>
    <t>шаг №1</t>
  </si>
  <si>
    <t>шаг №2</t>
  </si>
  <si>
    <t>шаг №3</t>
  </si>
  <si>
    <t>шаг №4</t>
  </si>
  <si>
    <t>шаг №5</t>
  </si>
  <si>
    <t>шаг №6</t>
  </si>
  <si>
    <t>шаг №7</t>
  </si>
  <si>
    <t>Тип договора</t>
  </si>
  <si>
    <t>Литер</t>
  </si>
  <si>
    <t>№ офиса</t>
  </si>
  <si>
    <t>Номер подъезда</t>
  </si>
  <si>
    <t>Площадь</t>
  </si>
  <si>
    <t xml:space="preserve">Стоимость 1кв.м. </t>
  </si>
  <si>
    <t xml:space="preserve">ИТОГО
стоимость реализации </t>
  </si>
  <si>
    <t>Статус</t>
  </si>
  <si>
    <t>1/ЖП-2017/Речной бриз/Дом1/офис</t>
  </si>
  <si>
    <t>1/ЖП-2018/Речной бриз/Дом1/офис</t>
  </si>
  <si>
    <t>Условный № нежилого помещения</t>
  </si>
  <si>
    <t>1/ЖП-2019/Речной бриз/Дом1/кладовые</t>
  </si>
  <si>
    <t>цоколь</t>
  </si>
  <si>
    <t>до титула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</si>
</sst>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charset val="204"/>
      <scheme val="minor"/>
    </font>
    <font>
      <b/>
      <sz val="10"/>
      <name val="Times New Roman"/>
      <charset val="20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  <font>
      <sz val="22"/>
      <name val="Arial Cyr"/>
      <charset val="204"/>
    </font>
    <font>
      <b/>
      <sz val="48"/>
      <color rgb="FF002060"/>
      <name val="Arial Cyr"/>
      <charset val="204"/>
    </font>
    <font>
      <b/>
      <sz val="26"/>
      <color theme="1"/>
      <name val="Arial Cyr"/>
      <charset val="204"/>
    </font>
    <font>
      <b/>
      <sz val="8"/>
      <color theme="1"/>
      <name val="Arial"/>
      <charset val="204"/>
    </font>
    <font>
      <sz val="8"/>
      <color theme="1"/>
      <name val="Arial"/>
      <charset val="204"/>
    </font>
    <font>
      <sz val="11"/>
      <color theme="1"/>
      <name val="Arial"/>
      <charset val="204"/>
    </font>
    <font>
      <sz val="8"/>
      <name val="Arial"/>
      <charset val="204"/>
    </font>
    <font>
      <sz val="12"/>
      <color theme="1"/>
      <name val="Arial"/>
      <charset val="204"/>
    </font>
    <font>
      <sz val="14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0"/>
      <name val="Cambria"/>
      <charset val="204"/>
      <scheme val="major"/>
    </font>
    <font>
      <b/>
      <sz val="18"/>
      <color theme="3"/>
      <name val="Cambria"/>
      <charset val="204"/>
      <scheme val="major"/>
    </font>
    <font>
      <sz val="12"/>
      <color theme="1"/>
      <name val="Calibri"/>
      <charset val="204"/>
      <scheme val="minor"/>
    </font>
    <font>
      <b/>
      <sz val="18"/>
      <color rgb="FFC00000"/>
      <name val="Cambria"/>
      <charset val="204"/>
      <scheme val="major"/>
    </font>
    <font>
      <sz val="12"/>
      <color rgb="FFFF0000"/>
      <name val="Calibri"/>
      <charset val="204"/>
      <scheme val="minor"/>
    </font>
    <font>
      <sz val="36"/>
      <color theme="1"/>
      <name val="Arial"/>
      <charset val="204"/>
    </font>
    <font>
      <b/>
      <sz val="12"/>
      <color rgb="FFC00000"/>
      <name val="Cambria"/>
      <charset val="204"/>
      <scheme val="major"/>
    </font>
    <font>
      <sz val="10"/>
      <name val="Times New Roman"/>
      <charset val="204"/>
    </font>
    <font>
      <sz val="10"/>
      <color rgb="FFFF0000"/>
      <name val="Times New Roman"/>
      <charset val="204"/>
    </font>
    <font>
      <sz val="9"/>
      <name val="Calibri"/>
      <charset val="204"/>
      <scheme val="minor"/>
    </font>
    <font>
      <sz val="11"/>
      <color theme="1"/>
      <name val="Times New Roman"/>
      <charset val="204"/>
    </font>
    <font>
      <sz val="11"/>
      <color rgb="FF9C0006"/>
      <name val="Calibri"/>
      <charset val="204"/>
      <scheme val="minor"/>
    </font>
    <font>
      <b/>
      <sz val="11"/>
      <color theme="1"/>
      <name val="Times New Roman"/>
      <charset val="204"/>
    </font>
    <font>
      <sz val="12"/>
      <color rgb="FF7030A0"/>
      <name val="Times New Roman"/>
      <charset val="204"/>
    </font>
    <font>
      <b/>
      <sz val="12"/>
      <color rgb="FF7030A0"/>
      <name val="Times New Roman"/>
      <charset val="204"/>
    </font>
    <font>
      <b/>
      <sz val="12"/>
      <color rgb="FFFF0000"/>
      <name val="Times New Roman"/>
      <charset val="204"/>
    </font>
    <font>
      <b/>
      <sz val="10"/>
      <color rgb="FFFF0000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b/>
      <sz val="11"/>
      <color rgb="FFFF0000"/>
      <name val="Times New Roman"/>
      <charset val="204"/>
    </font>
    <font>
      <sz val="11"/>
      <color indexed="8"/>
      <name val="Calibri"/>
      <charset val="204"/>
    </font>
    <font>
      <sz val="11"/>
      <color rgb="FF9C6500"/>
      <name val="Calibri"/>
      <charset val="204"/>
      <scheme val="minor"/>
    </font>
    <font>
      <b/>
      <sz val="8"/>
      <name val="Tahoma"/>
      <charset val="204"/>
    </font>
    <font>
      <sz val="8"/>
      <name val="Tahoma"/>
      <charset val="204"/>
    </font>
    <font>
      <b/>
      <sz val="9"/>
      <name val="Tahoma"/>
      <charset val="204"/>
    </font>
    <font>
      <sz val="9"/>
      <name val="Tahoma"/>
      <charset val="204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mediumGray">
        <bgColor theme="0"/>
      </patternFill>
    </fill>
    <fill>
      <patternFill patternType="solid">
        <fgColor theme="3" tint="0.59999389629810485"/>
        <bgColor indexed="64"/>
      </patternFill>
    </fill>
    <fill>
      <patternFill patternType="mediumGray"/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4" fillId="0" borderId="0"/>
    <xf numFmtId="0" fontId="15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5" fillId="20" borderId="0" applyNumberFormat="0" applyBorder="0" applyAlignment="0" applyProtection="0"/>
  </cellStyleXfs>
  <cellXfs count="50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1" fillId="2" borderId="1" xfId="4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3" borderId="1" xfId="0" applyFont="1" applyFill="1" applyBorder="1" applyAlignment="1">
      <alignment horizontal="center"/>
    </xf>
    <xf numFmtId="4" fontId="1" fillId="3" borderId="1" xfId="3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" fontId="0" fillId="0" borderId="0" xfId="0" applyNumberFormat="1"/>
    <xf numFmtId="3" fontId="1" fillId="2" borderId="1" xfId="4" applyNumberFormat="1" applyFont="1" applyFill="1" applyBorder="1" applyAlignment="1">
      <alignment horizontal="center" vertical="center" wrapText="1"/>
    </xf>
    <xf numFmtId="3" fontId="1" fillId="2" borderId="1" xfId="4" applyNumberFormat="1" applyFont="1" applyFill="1" applyBorder="1" applyAlignment="1">
      <alignment horizontal="center" vertical="center"/>
    </xf>
    <xf numFmtId="3" fontId="1" fillId="3" borderId="1" xfId="3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4" fillId="4" borderId="0" xfId="0" applyFont="1" applyFill="1"/>
    <xf numFmtId="0" fontId="7" fillId="4" borderId="4" xfId="1" applyNumberFormat="1" applyFont="1" applyFill="1" applyBorder="1" applyAlignment="1">
      <alignment horizontal="center" vertical="center"/>
    </xf>
    <xf numFmtId="0" fontId="7" fillId="4" borderId="5" xfId="1" applyNumberFormat="1" applyFont="1" applyFill="1" applyBorder="1" applyAlignment="1">
      <alignment horizontal="center" vertical="center"/>
    </xf>
    <xf numFmtId="0" fontId="7" fillId="6" borderId="4" xfId="1" applyNumberFormat="1" applyFont="1" applyFill="1" applyBorder="1" applyAlignment="1">
      <alignment horizontal="center" vertical="center"/>
    </xf>
    <xf numFmtId="1" fontId="8" fillId="8" borderId="9" xfId="1" applyNumberFormat="1" applyFont="1" applyFill="1" applyBorder="1" applyAlignment="1">
      <alignment horizontal="center"/>
    </xf>
    <xf numFmtId="0" fontId="9" fillId="8" borderId="9" xfId="1" applyNumberFormat="1" applyFont="1" applyFill="1" applyBorder="1" applyAlignment="1">
      <alignment horizontal="left"/>
    </xf>
    <xf numFmtId="2" fontId="8" fillId="8" borderId="9" xfId="1" applyNumberFormat="1" applyFont="1" applyFill="1" applyBorder="1" applyAlignment="1">
      <alignment horizontal="left"/>
    </xf>
    <xf numFmtId="1" fontId="8" fillId="8" borderId="10" xfId="1" applyNumberFormat="1" applyFont="1" applyFill="1" applyBorder="1" applyAlignment="1">
      <alignment horizontal="center"/>
    </xf>
    <xf numFmtId="2" fontId="8" fillId="8" borderId="11" xfId="1" applyNumberFormat="1" applyFont="1" applyFill="1" applyBorder="1" applyAlignment="1">
      <alignment horizontal="left"/>
    </xf>
    <xf numFmtId="1" fontId="8" fillId="4" borderId="10" xfId="1" applyNumberFormat="1" applyFont="1" applyFill="1" applyBorder="1" applyAlignment="1">
      <alignment horizontal="center"/>
    </xf>
    <xf numFmtId="4" fontId="8" fillId="8" borderId="0" xfId="1" applyNumberFormat="1" applyFont="1" applyFill="1" applyBorder="1" applyAlignment="1">
      <alignment horizontal="left"/>
    </xf>
    <xf numFmtId="4" fontId="8" fillId="8" borderId="13" xfId="1" applyNumberFormat="1" applyFont="1" applyFill="1" applyBorder="1" applyAlignment="1">
      <alignment horizontal="left"/>
    </xf>
    <xf numFmtId="4" fontId="8" fillId="8" borderId="14" xfId="1" applyNumberFormat="1" applyFont="1" applyFill="1" applyBorder="1" applyAlignment="1">
      <alignment horizontal="left"/>
    </xf>
    <xf numFmtId="4" fontId="8" fillId="4" borderId="13" xfId="1" applyNumberFormat="1" applyFont="1" applyFill="1" applyBorder="1" applyAlignment="1">
      <alignment horizontal="left"/>
    </xf>
    <xf numFmtId="0" fontId="8" fillId="8" borderId="16" xfId="1" applyNumberFormat="1" applyFont="1" applyFill="1" applyBorder="1" applyAlignment="1">
      <alignment horizontal="left"/>
    </xf>
    <xf numFmtId="0" fontId="8" fillId="8" borderId="16" xfId="1" applyNumberFormat="1" applyFont="1" applyFill="1" applyBorder="1" applyAlignment="1">
      <alignment horizontal="right"/>
    </xf>
    <xf numFmtId="0" fontId="8" fillId="8" borderId="17" xfId="1" applyNumberFormat="1" applyFont="1" applyFill="1" applyBorder="1" applyAlignment="1">
      <alignment horizontal="left"/>
    </xf>
    <xf numFmtId="0" fontId="8" fillId="4" borderId="17" xfId="1" applyNumberFormat="1" applyFont="1" applyFill="1" applyBorder="1" applyAlignment="1">
      <alignment horizontal="left"/>
    </xf>
    <xf numFmtId="1" fontId="8" fillId="4" borderId="0" xfId="1" applyNumberFormat="1" applyFont="1" applyFill="1" applyBorder="1" applyAlignment="1">
      <alignment horizontal="center"/>
    </xf>
    <xf numFmtId="0" fontId="9" fillId="4" borderId="0" xfId="1" applyNumberFormat="1" applyFont="1" applyFill="1" applyBorder="1" applyAlignment="1">
      <alignment horizontal="left"/>
    </xf>
    <xf numFmtId="2" fontId="8" fillId="4" borderId="0" xfId="1" applyNumberFormat="1" applyFont="1" applyFill="1" applyBorder="1" applyAlignment="1">
      <alignment horizontal="left"/>
    </xf>
    <xf numFmtId="1" fontId="10" fillId="8" borderId="13" xfId="1" applyNumberFormat="1" applyFont="1" applyFill="1" applyBorder="1" applyAlignment="1">
      <alignment horizontal="center"/>
    </xf>
    <xf numFmtId="0" fontId="9" fillId="8" borderId="0" xfId="1" applyNumberFormat="1" applyFont="1" applyFill="1" applyBorder="1" applyAlignment="1">
      <alignment horizontal="left"/>
    </xf>
    <xf numFmtId="2" fontId="8" fillId="8" borderId="14" xfId="1" applyNumberFormat="1" applyFont="1" applyFill="1" applyBorder="1" applyAlignment="1">
      <alignment horizontal="left"/>
    </xf>
    <xf numFmtId="1" fontId="8" fillId="4" borderId="13" xfId="1" applyNumberFormat="1" applyFont="1" applyFill="1" applyBorder="1" applyAlignment="1">
      <alignment horizontal="center"/>
    </xf>
    <xf numFmtId="4" fontId="8" fillId="4" borderId="0" xfId="1" applyNumberFormat="1" applyFont="1" applyFill="1" applyBorder="1" applyAlignment="1">
      <alignment horizontal="left"/>
    </xf>
    <xf numFmtId="0" fontId="8" fillId="4" borderId="16" xfId="1" applyNumberFormat="1" applyFont="1" applyFill="1" applyBorder="1" applyAlignment="1">
      <alignment horizontal="left"/>
    </xf>
    <xf numFmtId="0" fontId="8" fillId="4" borderId="16" xfId="1" applyNumberFormat="1" applyFont="1" applyFill="1" applyBorder="1" applyAlignment="1">
      <alignment horizontal="right"/>
    </xf>
    <xf numFmtId="1" fontId="8" fillId="4" borderId="19" xfId="1" applyNumberFormat="1" applyFont="1" applyFill="1" applyBorder="1" applyAlignment="1">
      <alignment horizontal="center"/>
    </xf>
    <xf numFmtId="0" fontId="9" fillId="4" borderId="19" xfId="1" applyNumberFormat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1" fontId="8" fillId="8" borderId="20" xfId="1" applyNumberFormat="1" applyFont="1" applyFill="1" applyBorder="1" applyAlignment="1">
      <alignment horizontal="center"/>
    </xf>
    <xf numFmtId="0" fontId="9" fillId="8" borderId="19" xfId="1" applyNumberFormat="1" applyFont="1" applyFill="1" applyBorder="1" applyAlignment="1">
      <alignment horizontal="left"/>
    </xf>
    <xf numFmtId="2" fontId="8" fillId="8" borderId="21" xfId="1" applyNumberFormat="1" applyFont="1" applyFill="1" applyBorder="1" applyAlignment="1">
      <alignment horizontal="left"/>
    </xf>
    <xf numFmtId="1" fontId="8" fillId="4" borderId="20" xfId="1" applyNumberFormat="1" applyFont="1" applyFill="1" applyBorder="1" applyAlignment="1">
      <alignment horizontal="center"/>
    </xf>
    <xf numFmtId="1" fontId="8" fillId="9" borderId="20" xfId="1" applyNumberFormat="1" applyFont="1" applyFill="1" applyBorder="1" applyAlignment="1">
      <alignment horizontal="center"/>
    </xf>
    <xf numFmtId="4" fontId="8" fillId="9" borderId="13" xfId="1" applyNumberFormat="1" applyFont="1" applyFill="1" applyBorder="1" applyAlignment="1">
      <alignment horizontal="left"/>
    </xf>
    <xf numFmtId="0" fontId="8" fillId="9" borderId="17" xfId="1" applyNumberFormat="1" applyFont="1" applyFill="1" applyBorder="1" applyAlignment="1">
      <alignment horizontal="left"/>
    </xf>
    <xf numFmtId="2" fontId="8" fillId="4" borderId="21" xfId="1" applyNumberFormat="1" applyFont="1" applyFill="1" applyBorder="1" applyAlignment="1">
      <alignment horizontal="left"/>
    </xf>
    <xf numFmtId="4" fontId="8" fillId="4" borderId="14" xfId="1" applyNumberFormat="1" applyFont="1" applyFill="1" applyBorder="1" applyAlignment="1">
      <alignment horizontal="left"/>
    </xf>
    <xf numFmtId="0" fontId="8" fillId="4" borderId="23" xfId="1" applyNumberFormat="1" applyFont="1" applyFill="1" applyBorder="1" applyAlignment="1">
      <alignment horizontal="left"/>
    </xf>
    <xf numFmtId="2" fontId="8" fillId="8" borderId="19" xfId="1" applyNumberFormat="1" applyFont="1" applyFill="1" applyBorder="1" applyAlignment="1">
      <alignment horizontal="left"/>
    </xf>
    <xf numFmtId="0" fontId="8" fillId="4" borderId="25" xfId="1" applyNumberFormat="1" applyFont="1" applyFill="1" applyBorder="1" applyAlignment="1">
      <alignment horizontal="left"/>
    </xf>
    <xf numFmtId="0" fontId="8" fillId="4" borderId="25" xfId="1" applyNumberFormat="1" applyFont="1" applyFill="1" applyBorder="1" applyAlignment="1">
      <alignment horizontal="right"/>
    </xf>
    <xf numFmtId="0" fontId="8" fillId="8" borderId="26" xfId="1" applyNumberFormat="1" applyFont="1" applyFill="1" applyBorder="1" applyAlignment="1">
      <alignment horizontal="left"/>
    </xf>
    <xf numFmtId="0" fontId="8" fillId="8" borderId="25" xfId="1" applyNumberFormat="1" applyFont="1" applyFill="1" applyBorder="1" applyAlignment="1">
      <alignment horizontal="left"/>
    </xf>
    <xf numFmtId="0" fontId="8" fillId="8" borderId="25" xfId="1" applyNumberFormat="1" applyFont="1" applyFill="1" applyBorder="1" applyAlignment="1">
      <alignment horizontal="right"/>
    </xf>
    <xf numFmtId="1" fontId="8" fillId="4" borderId="9" xfId="1" applyNumberFormat="1" applyFont="1" applyFill="1" applyBorder="1" applyAlignment="1">
      <alignment horizontal="center"/>
    </xf>
    <xf numFmtId="0" fontId="9" fillId="4" borderId="9" xfId="1" applyNumberFormat="1" applyFont="1" applyFill="1" applyBorder="1" applyAlignment="1">
      <alignment horizontal="left"/>
    </xf>
    <xf numFmtId="2" fontId="8" fillId="4" borderId="9" xfId="1" applyNumberFormat="1" applyFont="1" applyFill="1" applyBorder="1" applyAlignment="1">
      <alignment horizontal="left"/>
    </xf>
    <xf numFmtId="0" fontId="8" fillId="8" borderId="22" xfId="1" applyNumberFormat="1" applyFont="1" applyFill="1" applyBorder="1" applyAlignment="1">
      <alignment horizontal="right"/>
    </xf>
    <xf numFmtId="1" fontId="8" fillId="8" borderId="19" xfId="1" applyNumberFormat="1" applyFont="1" applyFill="1" applyBorder="1" applyAlignment="1">
      <alignment horizontal="center"/>
    </xf>
    <xf numFmtId="0" fontId="8" fillId="8" borderId="28" xfId="1" applyNumberFormat="1" applyFont="1" applyFill="1" applyBorder="1" applyAlignment="1">
      <alignment horizontal="right"/>
    </xf>
    <xf numFmtId="0" fontId="8" fillId="4" borderId="26" xfId="1" applyNumberFormat="1" applyFont="1" applyFill="1" applyBorder="1" applyAlignment="1">
      <alignment horizontal="left"/>
    </xf>
    <xf numFmtId="1" fontId="8" fillId="10" borderId="10" xfId="1" applyNumberFormat="1" applyFont="1" applyFill="1" applyBorder="1" applyAlignment="1">
      <alignment horizontal="center"/>
    </xf>
    <xf numFmtId="0" fontId="9" fillId="10" borderId="9" xfId="1" applyNumberFormat="1" applyFont="1" applyFill="1" applyBorder="1" applyAlignment="1">
      <alignment horizontal="left"/>
    </xf>
    <xf numFmtId="2" fontId="8" fillId="10" borderId="11" xfId="1" applyNumberFormat="1" applyFont="1" applyFill="1" applyBorder="1" applyAlignment="1">
      <alignment horizontal="left"/>
    </xf>
    <xf numFmtId="1" fontId="8" fillId="9" borderId="10" xfId="1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2" fontId="8" fillId="4" borderId="11" xfId="1" applyNumberFormat="1" applyFont="1" applyFill="1" applyBorder="1" applyAlignment="1">
      <alignment horizontal="left"/>
    </xf>
    <xf numFmtId="2" fontId="8" fillId="4" borderId="14" xfId="1" applyNumberFormat="1" applyFont="1" applyFill="1" applyBorder="1" applyAlignment="1">
      <alignment horizontal="left"/>
    </xf>
    <xf numFmtId="1" fontId="8" fillId="8" borderId="13" xfId="1" applyNumberFormat="1" applyFont="1" applyFill="1" applyBorder="1" applyAlignment="1">
      <alignment horizontal="center"/>
    </xf>
    <xf numFmtId="2" fontId="8" fillId="8" borderId="0" xfId="1" applyNumberFormat="1" applyFont="1" applyFill="1" applyBorder="1" applyAlignment="1">
      <alignment horizontal="left"/>
    </xf>
    <xf numFmtId="0" fontId="9" fillId="9" borderId="19" xfId="1" applyNumberFormat="1" applyFont="1" applyFill="1" applyBorder="1" applyAlignment="1">
      <alignment horizontal="left"/>
    </xf>
    <xf numFmtId="2" fontId="8" fillId="9" borderId="21" xfId="1" applyNumberFormat="1" applyFont="1" applyFill="1" applyBorder="1" applyAlignment="1">
      <alignment horizontal="left"/>
    </xf>
    <xf numFmtId="2" fontId="8" fillId="9" borderId="19" xfId="1" applyNumberFormat="1" applyFont="1" applyFill="1" applyBorder="1" applyAlignment="1">
      <alignment horizontal="left"/>
    </xf>
    <xf numFmtId="4" fontId="8" fillId="9" borderId="0" xfId="1" applyNumberFormat="1" applyFont="1" applyFill="1" applyBorder="1" applyAlignment="1">
      <alignment horizontal="left"/>
    </xf>
    <xf numFmtId="4" fontId="8" fillId="9" borderId="14" xfId="1" applyNumberFormat="1" applyFont="1" applyFill="1" applyBorder="1" applyAlignment="1">
      <alignment horizontal="left"/>
    </xf>
    <xf numFmtId="0" fontId="8" fillId="9" borderId="16" xfId="1" applyNumberFormat="1" applyFont="1" applyFill="1" applyBorder="1" applyAlignment="1">
      <alignment horizontal="left"/>
    </xf>
    <xf numFmtId="0" fontId="8" fillId="9" borderId="16" xfId="1" applyNumberFormat="1" applyFont="1" applyFill="1" applyBorder="1" applyAlignment="1">
      <alignment horizontal="right"/>
    </xf>
    <xf numFmtId="0" fontId="8" fillId="8" borderId="29" xfId="1" applyNumberFormat="1" applyFont="1" applyFill="1" applyBorder="1" applyAlignment="1">
      <alignment horizontal="left"/>
    </xf>
    <xf numFmtId="0" fontId="9" fillId="9" borderId="9" xfId="1" applyNumberFormat="1" applyFont="1" applyFill="1" applyBorder="1" applyAlignment="1">
      <alignment horizontal="left"/>
    </xf>
    <xf numFmtId="2" fontId="8" fillId="9" borderId="11" xfId="1" applyNumberFormat="1" applyFont="1" applyFill="1" applyBorder="1" applyAlignment="1">
      <alignment horizontal="left"/>
    </xf>
    <xf numFmtId="0" fontId="0" fillId="0" borderId="0" xfId="0" applyFill="1"/>
    <xf numFmtId="0" fontId="0" fillId="8" borderId="30" xfId="0" applyFill="1" applyBorder="1"/>
    <xf numFmtId="0" fontId="12" fillId="0" borderId="0" xfId="0" applyFont="1" applyAlignment="1">
      <alignment vertical="center"/>
    </xf>
    <xf numFmtId="0" fontId="0" fillId="9" borderId="30" xfId="0" applyFill="1" applyBorder="1"/>
    <xf numFmtId="1" fontId="8" fillId="9" borderId="9" xfId="1" applyNumberFormat="1" applyFont="1" applyFill="1" applyBorder="1" applyAlignment="1">
      <alignment horizontal="center"/>
    </xf>
    <xf numFmtId="1" fontId="8" fillId="10" borderId="0" xfId="1" applyNumberFormat="1" applyFont="1" applyFill="1" applyBorder="1" applyAlignment="1">
      <alignment horizontal="center"/>
    </xf>
    <xf numFmtId="4" fontId="8" fillId="10" borderId="0" xfId="1" applyNumberFormat="1" applyFont="1" applyFill="1" applyBorder="1" applyAlignment="1">
      <alignment horizontal="left"/>
    </xf>
    <xf numFmtId="0" fontId="8" fillId="10" borderId="16" xfId="1" applyNumberFormat="1" applyFont="1" applyFill="1" applyBorder="1" applyAlignment="1">
      <alignment horizontal="left"/>
    </xf>
    <xf numFmtId="1" fontId="8" fillId="10" borderId="19" xfId="1" applyNumberFormat="1" applyFont="1" applyFill="1" applyBorder="1" applyAlignment="1">
      <alignment horizontal="center"/>
    </xf>
    <xf numFmtId="0" fontId="8" fillId="8" borderId="23" xfId="1" applyNumberFormat="1" applyFont="1" applyFill="1" applyBorder="1" applyAlignment="1">
      <alignment horizontal="left"/>
    </xf>
    <xf numFmtId="0" fontId="0" fillId="10" borderId="30" xfId="0" applyFill="1" applyBorder="1"/>
    <xf numFmtId="0" fontId="0" fillId="0" borderId="30" xfId="0" applyBorder="1"/>
    <xf numFmtId="2" fontId="8" fillId="9" borderId="9" xfId="1" applyNumberFormat="1" applyFont="1" applyFill="1" applyBorder="1" applyAlignment="1">
      <alignment horizontal="left"/>
    </xf>
    <xf numFmtId="0" fontId="9" fillId="10" borderId="0" xfId="1" applyNumberFormat="1" applyFont="1" applyFill="1" applyBorder="1" applyAlignment="1">
      <alignment horizontal="left"/>
    </xf>
    <xf numFmtId="2" fontId="8" fillId="10" borderId="0" xfId="1" applyNumberFormat="1" applyFont="1" applyFill="1" applyBorder="1" applyAlignment="1">
      <alignment horizontal="left"/>
    </xf>
    <xf numFmtId="0" fontId="8" fillId="10" borderId="16" xfId="1" applyNumberFormat="1" applyFont="1" applyFill="1" applyBorder="1" applyAlignment="1">
      <alignment horizontal="right"/>
    </xf>
    <xf numFmtId="0" fontId="9" fillId="10" borderId="19" xfId="1" applyNumberFormat="1" applyFont="1" applyFill="1" applyBorder="1" applyAlignment="1">
      <alignment horizontal="left"/>
    </xf>
    <xf numFmtId="2" fontId="8" fillId="10" borderId="19" xfId="1" applyNumberFormat="1" applyFont="1" applyFill="1" applyBorder="1" applyAlignment="1">
      <alignment horizontal="left"/>
    </xf>
    <xf numFmtId="1" fontId="8" fillId="10" borderId="20" xfId="1" applyNumberFormat="1" applyFont="1" applyFill="1" applyBorder="1" applyAlignment="1">
      <alignment horizontal="center"/>
    </xf>
    <xf numFmtId="2" fontId="8" fillId="10" borderId="21" xfId="1" applyNumberFormat="1" applyFont="1" applyFill="1" applyBorder="1" applyAlignment="1">
      <alignment horizontal="left"/>
    </xf>
    <xf numFmtId="4" fontId="8" fillId="10" borderId="13" xfId="1" applyNumberFormat="1" applyFont="1" applyFill="1" applyBorder="1" applyAlignment="1">
      <alignment horizontal="left"/>
    </xf>
    <xf numFmtId="4" fontId="8" fillId="10" borderId="14" xfId="1" applyNumberFormat="1" applyFont="1" applyFill="1" applyBorder="1" applyAlignment="1">
      <alignment horizontal="left"/>
    </xf>
    <xf numFmtId="0" fontId="8" fillId="10" borderId="17" xfId="1" applyNumberFormat="1" applyFont="1" applyFill="1" applyBorder="1" applyAlignment="1">
      <alignment horizontal="left"/>
    </xf>
    <xf numFmtId="0" fontId="8" fillId="10" borderId="22" xfId="1" applyNumberFormat="1" applyFont="1" applyFill="1" applyBorder="1" applyAlignment="1">
      <alignment horizontal="right"/>
    </xf>
    <xf numFmtId="0" fontId="8" fillId="4" borderId="22" xfId="1" applyNumberFormat="1" applyFont="1" applyFill="1" applyBorder="1" applyAlignment="1">
      <alignment horizontal="right"/>
    </xf>
    <xf numFmtId="0" fontId="8" fillId="4" borderId="28" xfId="1" applyNumberFormat="1" applyFont="1" applyFill="1" applyBorder="1" applyAlignment="1">
      <alignment horizontal="right"/>
    </xf>
    <xf numFmtId="1" fontId="8" fillId="9" borderId="19" xfId="1" applyNumberFormat="1" applyFont="1" applyFill="1" applyBorder="1" applyAlignment="1">
      <alignment horizontal="center"/>
    </xf>
    <xf numFmtId="0" fontId="8" fillId="10" borderId="26" xfId="1" applyNumberFormat="1" applyFont="1" applyFill="1" applyBorder="1" applyAlignment="1">
      <alignment horizontal="left"/>
    </xf>
    <xf numFmtId="0" fontId="8" fillId="9" borderId="25" xfId="1" applyNumberFormat="1" applyFont="1" applyFill="1" applyBorder="1" applyAlignment="1">
      <alignment horizontal="left"/>
    </xf>
    <xf numFmtId="0" fontId="8" fillId="9" borderId="25" xfId="1" applyNumberFormat="1" applyFont="1" applyFill="1" applyBorder="1" applyAlignment="1">
      <alignment horizontal="right"/>
    </xf>
    <xf numFmtId="0" fontId="8" fillId="10" borderId="25" xfId="1" applyNumberFormat="1" applyFont="1" applyFill="1" applyBorder="1" applyAlignment="1">
      <alignment horizontal="left"/>
    </xf>
    <xf numFmtId="0" fontId="8" fillId="10" borderId="25" xfId="1" applyNumberFormat="1" applyFont="1" applyFill="1" applyBorder="1" applyAlignment="1">
      <alignment horizontal="right"/>
    </xf>
    <xf numFmtId="0" fontId="8" fillId="9" borderId="26" xfId="1" applyNumberFormat="1" applyFont="1" applyFill="1" applyBorder="1" applyAlignment="1">
      <alignment horizontal="left"/>
    </xf>
    <xf numFmtId="2" fontId="8" fillId="4" borderId="33" xfId="1" applyNumberFormat="1" applyFont="1" applyFill="1" applyBorder="1" applyAlignment="1">
      <alignment horizontal="left"/>
    </xf>
    <xf numFmtId="4" fontId="8" fillId="4" borderId="34" xfId="1" applyNumberFormat="1" applyFont="1" applyFill="1" applyBorder="1" applyAlignment="1">
      <alignment horizontal="left"/>
    </xf>
    <xf numFmtId="0" fontId="8" fillId="4" borderId="35" xfId="1" applyNumberFormat="1" applyFont="1" applyFill="1" applyBorder="1" applyAlignment="1">
      <alignment horizontal="right"/>
    </xf>
    <xf numFmtId="1" fontId="8" fillId="9" borderId="13" xfId="1" applyNumberFormat="1" applyFont="1" applyFill="1" applyBorder="1" applyAlignment="1">
      <alignment horizontal="center"/>
    </xf>
    <xf numFmtId="0" fontId="9" fillId="9" borderId="0" xfId="1" applyNumberFormat="1" applyFont="1" applyFill="1" applyBorder="1" applyAlignment="1">
      <alignment horizontal="left"/>
    </xf>
    <xf numFmtId="2" fontId="8" fillId="9" borderId="14" xfId="1" applyNumberFormat="1" applyFont="1" applyFill="1" applyBorder="1" applyAlignment="1">
      <alignment horizontal="left"/>
    </xf>
    <xf numFmtId="2" fontId="8" fillId="4" borderId="34" xfId="1" applyNumberFormat="1" applyFont="1" applyFill="1" applyBorder="1" applyAlignment="1">
      <alignment horizontal="left"/>
    </xf>
    <xf numFmtId="2" fontId="8" fillId="4" borderId="36" xfId="1" applyNumberFormat="1" applyFont="1" applyFill="1" applyBorder="1" applyAlignment="1">
      <alignment horizontal="left"/>
    </xf>
    <xf numFmtId="0" fontId="8" fillId="4" borderId="37" xfId="1" applyNumberFormat="1" applyFont="1" applyFill="1" applyBorder="1" applyAlignment="1">
      <alignment horizontal="right"/>
    </xf>
    <xf numFmtId="2" fontId="8" fillId="10" borderId="33" xfId="1" applyNumberFormat="1" applyFont="1" applyFill="1" applyBorder="1" applyAlignment="1">
      <alignment horizontal="left"/>
    </xf>
    <xf numFmtId="1" fontId="8" fillId="1" borderId="0" xfId="1" applyNumberFormat="1" applyFont="1" applyFill="1" applyBorder="1" applyAlignment="1">
      <alignment horizontal="center"/>
    </xf>
    <xf numFmtId="0" fontId="8" fillId="1" borderId="0" xfId="1" applyNumberFormat="1" applyFont="1" applyFill="1" applyBorder="1" applyAlignment="1">
      <alignment horizontal="left"/>
    </xf>
    <xf numFmtId="2" fontId="8" fillId="1" borderId="0" xfId="1" applyNumberFormat="1" applyFont="1" applyFill="1" applyBorder="1" applyAlignment="1">
      <alignment horizontal="left"/>
    </xf>
    <xf numFmtId="1" fontId="8" fillId="1" borderId="13" xfId="1" applyNumberFormat="1" applyFont="1" applyFill="1" applyBorder="1" applyAlignment="1">
      <alignment horizontal="center"/>
    </xf>
    <xf numFmtId="4" fontId="8" fillId="1" borderId="0" xfId="1" applyNumberFormat="1" applyFont="1" applyFill="1" applyBorder="1" applyAlignment="1">
      <alignment horizontal="left"/>
    </xf>
    <xf numFmtId="0" fontId="8" fillId="1" borderId="39" xfId="1" applyNumberFormat="1" applyFont="1" applyFill="1" applyBorder="1" applyAlignment="1">
      <alignment horizontal="left"/>
    </xf>
    <xf numFmtId="0" fontId="13" fillId="4" borderId="30" xfId="0" applyFont="1" applyFill="1" applyBorder="1"/>
    <xf numFmtId="0" fontId="0" fillId="0" borderId="0" xfId="0" applyFont="1"/>
    <xf numFmtId="0" fontId="15" fillId="0" borderId="0" xfId="2"/>
    <xf numFmtId="0" fontId="16" fillId="0" borderId="0" xfId="0" applyFont="1"/>
    <xf numFmtId="0" fontId="13" fillId="11" borderId="4" xfId="0" applyFont="1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17" fillId="0" borderId="0" xfId="2" applyFont="1"/>
    <xf numFmtId="0" fontId="18" fillId="0" borderId="0" xfId="0" applyFont="1"/>
    <xf numFmtId="0" fontId="20" fillId="13" borderId="1" xfId="2" applyFont="1" applyFill="1" applyBorder="1" applyAlignment="1"/>
    <xf numFmtId="0" fontId="20" fillId="0" borderId="47" xfId="2" applyFont="1" applyBorder="1" applyAlignment="1"/>
    <xf numFmtId="0" fontId="20" fillId="0" borderId="49" xfId="2" applyFont="1" applyBorder="1" applyAlignment="1"/>
    <xf numFmtId="0" fontId="0" fillId="4" borderId="30" xfId="0" applyFont="1" applyFill="1" applyBorder="1"/>
    <xf numFmtId="3" fontId="11" fillId="3" borderId="1" xfId="1" applyNumberFormat="1" applyFont="1" applyFill="1" applyBorder="1" applyAlignment="1">
      <alignment horizontal="center" vertical="center"/>
    </xf>
    <xf numFmtId="3" fontId="11" fillId="3" borderId="1" xfId="1" applyNumberFormat="1" applyFont="1" applyFill="1" applyBorder="1" applyAlignment="1">
      <alignment vertical="center"/>
    </xf>
    <xf numFmtId="3" fontId="11" fillId="11" borderId="1" xfId="1" applyNumberFormat="1" applyFont="1" applyFill="1" applyBorder="1" applyAlignment="1">
      <alignment vertical="center"/>
    </xf>
    <xf numFmtId="2" fontId="8" fillId="1" borderId="52" xfId="1" applyNumberFormat="1" applyFont="1" applyFill="1" applyBorder="1" applyAlignment="1">
      <alignment horizontal="left"/>
    </xf>
    <xf numFmtId="4" fontId="8" fillId="1" borderId="52" xfId="1" applyNumberFormat="1" applyFont="1" applyFill="1" applyBorder="1" applyAlignment="1">
      <alignment horizontal="left"/>
    </xf>
    <xf numFmtId="0" fontId="8" fillId="1" borderId="43" xfId="1" applyNumberFormat="1" applyFont="1" applyFill="1" applyBorder="1" applyAlignment="1">
      <alignment horizontal="left"/>
    </xf>
    <xf numFmtId="4" fontId="8" fillId="10" borderId="34" xfId="1" applyNumberFormat="1" applyFont="1" applyFill="1" applyBorder="1" applyAlignment="1">
      <alignment horizontal="left"/>
    </xf>
    <xf numFmtId="0" fontId="8" fillId="10" borderId="37" xfId="1" applyNumberFormat="1" applyFont="1" applyFill="1" applyBorder="1" applyAlignment="1">
      <alignment horizontal="right"/>
    </xf>
    <xf numFmtId="0" fontId="20" fillId="0" borderId="55" xfId="2" applyFont="1" applyBorder="1" applyAlignment="1"/>
    <xf numFmtId="0" fontId="20" fillId="15" borderId="47" xfId="2" applyFont="1" applyFill="1" applyBorder="1" applyAlignment="1"/>
    <xf numFmtId="0" fontId="20" fillId="15" borderId="49" xfId="2" applyFont="1" applyFill="1" applyBorder="1" applyAlignment="1"/>
    <xf numFmtId="0" fontId="0" fillId="3" borderId="0" xfId="0" applyFill="1"/>
    <xf numFmtId="0" fontId="0" fillId="16" borderId="0" xfId="0" applyFill="1"/>
    <xf numFmtId="0" fontId="0" fillId="3" borderId="0" xfId="0" applyFont="1" applyFill="1"/>
    <xf numFmtId="0" fontId="13" fillId="0" borderId="0" xfId="0" applyFont="1"/>
    <xf numFmtId="0" fontId="0" fillId="0" borderId="0" xfId="0" applyAlignment="1">
      <alignment horizontal="left"/>
    </xf>
    <xf numFmtId="0" fontId="21" fillId="2" borderId="61" xfId="4" applyFont="1" applyFill="1" applyBorder="1" applyAlignment="1">
      <alignment horizontal="center" vertical="center" wrapText="1"/>
    </xf>
    <xf numFmtId="4" fontId="21" fillId="2" borderId="61" xfId="4" applyNumberFormat="1" applyFont="1" applyFill="1" applyBorder="1" applyAlignment="1">
      <alignment horizontal="center" vertical="center" wrapText="1"/>
    </xf>
    <xf numFmtId="0" fontId="1" fillId="2" borderId="61" xfId="4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0" fontId="21" fillId="3" borderId="1" xfId="3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/>
    </xf>
    <xf numFmtId="4" fontId="21" fillId="3" borderId="1" xfId="3" applyNumberFormat="1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4" fontId="21" fillId="16" borderId="1" xfId="0" applyNumberFormat="1" applyFont="1" applyFill="1" applyBorder="1" applyAlignment="1">
      <alignment horizontal="center" vertical="center"/>
    </xf>
    <xf numFmtId="3" fontId="1" fillId="16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1" fillId="16" borderId="61" xfId="4" applyFont="1" applyFill="1" applyBorder="1" applyAlignment="1">
      <alignment horizontal="center" vertical="center" wrapText="1"/>
    </xf>
    <xf numFmtId="4" fontId="21" fillId="2" borderId="61" xfId="0" applyNumberFormat="1" applyFont="1" applyFill="1" applyBorder="1" applyAlignment="1">
      <alignment horizontal="center" vertical="center" wrapText="1"/>
    </xf>
    <xf numFmtId="4" fontId="1" fillId="16" borderId="61" xfId="0" applyNumberFormat="1" applyFont="1" applyFill="1" applyBorder="1" applyAlignment="1">
      <alignment horizontal="center" vertical="center" wrapText="1"/>
    </xf>
    <xf numFmtId="0" fontId="21" fillId="2" borderId="61" xfId="4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 wrapText="1"/>
    </xf>
    <xf numFmtId="0" fontId="21" fillId="4" borderId="1" xfId="4" applyFont="1" applyFill="1" applyBorder="1" applyAlignment="1">
      <alignment horizontal="left" vertical="center"/>
    </xf>
    <xf numFmtId="4" fontId="21" fillId="3" borderId="1" xfId="0" applyNumberFormat="1" applyFont="1" applyFill="1" applyBorder="1" applyAlignment="1">
      <alignment horizontal="center" vertical="center" wrapText="1"/>
    </xf>
    <xf numFmtId="0" fontId="21" fillId="3" borderId="1" xfId="4" applyFont="1" applyFill="1" applyBorder="1" applyAlignment="1">
      <alignment horizontal="left" vertical="center"/>
    </xf>
    <xf numFmtId="4" fontId="21" fillId="3" borderId="1" xfId="3" applyNumberFormat="1" applyFont="1" applyFill="1" applyBorder="1" applyAlignment="1">
      <alignment horizontal="center" vertical="center" wrapText="1"/>
    </xf>
    <xf numFmtId="0" fontId="21" fillId="3" borderId="1" xfId="3" applyFont="1" applyFill="1" applyBorder="1" applyAlignment="1">
      <alignment horizontal="left" vertical="center"/>
    </xf>
    <xf numFmtId="4" fontId="1" fillId="16" borderId="1" xfId="0" applyNumberFormat="1" applyFont="1" applyFill="1" applyBorder="1" applyAlignment="1">
      <alignment horizontal="center" vertical="center"/>
    </xf>
    <xf numFmtId="0" fontId="21" fillId="16" borderId="1" xfId="4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16" borderId="1" xfId="0" applyNumberFormat="1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left" vertical="center"/>
    </xf>
    <xf numFmtId="0" fontId="21" fillId="0" borderId="1" xfId="4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left" vertical="center"/>
    </xf>
    <xf numFmtId="0" fontId="21" fillId="4" borderId="1" xfId="4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4" fontId="21" fillId="10" borderId="1" xfId="0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3" fontId="3" fillId="16" borderId="1" xfId="0" applyNumberFormat="1" applyFont="1" applyFill="1" applyBorder="1" applyAlignment="1">
      <alignment horizontal="center" vertical="center"/>
    </xf>
    <xf numFmtId="4" fontId="2" fillId="1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2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13" fillId="0" borderId="0" xfId="0" applyFont="1" applyBorder="1"/>
    <xf numFmtId="4" fontId="1" fillId="10" borderId="1" xfId="0" applyNumberFormat="1" applyFont="1" applyFill="1" applyBorder="1" applyAlignment="1">
      <alignment horizontal="center" vertical="center"/>
    </xf>
    <xf numFmtId="0" fontId="21" fillId="10" borderId="1" xfId="4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21" fillId="4" borderId="1" xfId="3" applyFont="1" applyFill="1" applyBorder="1" applyAlignment="1">
      <alignment horizontal="left" vertical="center"/>
    </xf>
    <xf numFmtId="4" fontId="3" fillId="16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4" borderId="1" xfId="0" applyFill="1" applyBorder="1"/>
    <xf numFmtId="0" fontId="13" fillId="4" borderId="1" xfId="0" applyFont="1" applyFill="1" applyBorder="1"/>
    <xf numFmtId="0" fontId="0" fillId="0" borderId="1" xfId="0" applyBorder="1" applyAlignment="1">
      <alignment horizontal="left"/>
    </xf>
    <xf numFmtId="4" fontId="1" fillId="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3" fillId="17" borderId="0" xfId="3" applyFont="1"/>
    <xf numFmtId="0" fontId="24" fillId="0" borderId="0" xfId="0" applyFont="1" applyFill="1"/>
    <xf numFmtId="0" fontId="25" fillId="17" borderId="0" xfId="3"/>
    <xf numFmtId="0" fontId="24" fillId="18" borderId="0" xfId="0" applyFont="1" applyFill="1"/>
    <xf numFmtId="0" fontId="24" fillId="16" borderId="0" xfId="0" applyFont="1" applyFill="1"/>
    <xf numFmtId="0" fontId="24" fillId="4" borderId="0" xfId="0" applyFont="1" applyFill="1"/>
    <xf numFmtId="0" fontId="24" fillId="19" borderId="0" xfId="0" applyFont="1" applyFill="1"/>
    <xf numFmtId="0" fontId="26" fillId="0" borderId="0" xfId="0" applyFont="1" applyAlignment="1">
      <alignment horizontal="center" vertical="center"/>
    </xf>
    <xf numFmtId="0" fontId="24" fillId="0" borderId="0" xfId="0" applyFont="1"/>
    <xf numFmtId="0" fontId="27" fillId="0" borderId="0" xfId="0" applyFont="1"/>
    <xf numFmtId="0" fontId="0" fillId="20" borderId="0" xfId="4" applyFont="1"/>
    <xf numFmtId="4" fontId="24" fillId="21" borderId="0" xfId="0" applyNumberFormat="1" applyFont="1" applyFill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20" borderId="1" xfId="4" applyFont="1" applyBorder="1" applyAlignment="1">
      <alignment horizontal="center" vertical="center" wrapText="1"/>
    </xf>
    <xf numFmtId="0" fontId="0" fillId="20" borderId="1" xfId="4" applyFont="1" applyBorder="1" applyAlignment="1">
      <alignment horizontal="center" vertical="center"/>
    </xf>
    <xf numFmtId="4" fontId="0" fillId="20" borderId="1" xfId="4" applyNumberFormat="1" applyFont="1" applyBorder="1" applyAlignment="1">
      <alignment horizontal="center" vertical="center" wrapText="1"/>
    </xf>
    <xf numFmtId="0" fontId="23" fillId="17" borderId="1" xfId="3" applyFont="1" applyBorder="1" applyAlignment="1">
      <alignment horizontal="center" vertical="center"/>
    </xf>
    <xf numFmtId="4" fontId="23" fillId="17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3" fillId="17" borderId="1" xfId="3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20" borderId="61" xfId="4" applyFont="1" applyBorder="1" applyAlignment="1">
      <alignment horizontal="center" vertical="center" wrapText="1"/>
    </xf>
    <xf numFmtId="0" fontId="0" fillId="20" borderId="1" xfId="4" applyNumberFormat="1" applyFont="1" applyBorder="1" applyAlignment="1">
      <alignment horizontal="center" vertical="center" wrapText="1"/>
    </xf>
    <xf numFmtId="4" fontId="23" fillId="17" borderId="1" xfId="3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4" fontId="31" fillId="21" borderId="1" xfId="0" applyNumberFormat="1" applyFont="1" applyFill="1" applyBorder="1" applyAlignment="1">
      <alignment horizontal="center" vertical="center" wrapText="1"/>
    </xf>
    <xf numFmtId="4" fontId="1" fillId="16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3" fillId="17" borderId="1" xfId="3" applyFont="1" applyBorder="1" applyAlignment="1">
      <alignment horizontal="center" vertical="center" wrapText="1"/>
    </xf>
    <xf numFmtId="4" fontId="24" fillId="21" borderId="1" xfId="0" applyNumberFormat="1" applyFont="1" applyFill="1" applyBorder="1" applyAlignment="1">
      <alignment horizontal="center" vertical="center"/>
    </xf>
    <xf numFmtId="4" fontId="32" fillId="21" borderId="1" xfId="0" applyNumberFormat="1" applyFont="1" applyFill="1" applyBorder="1" applyAlignment="1">
      <alignment horizontal="center" vertical="center" wrapText="1"/>
    </xf>
    <xf numFmtId="4" fontId="21" fillId="10" borderId="1" xfId="0" applyNumberFormat="1" applyFont="1" applyFill="1" applyBorder="1" applyAlignment="1">
      <alignment horizontal="center" vertical="center" wrapText="1"/>
    </xf>
    <xf numFmtId="4" fontId="0" fillId="0" borderId="62" xfId="0" applyNumberForma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21" fillId="22" borderId="1" xfId="0" applyNumberFormat="1" applyFont="1" applyFill="1" applyBorder="1" applyAlignment="1">
      <alignment horizontal="center" vertical="center" wrapText="1"/>
    </xf>
    <xf numFmtId="0" fontId="25" fillId="17" borderId="1" xfId="3" applyBorder="1" applyAlignment="1">
      <alignment horizontal="center" vertical="center"/>
    </xf>
    <xf numFmtId="3" fontId="25" fillId="17" borderId="1" xfId="3" applyNumberFormat="1" applyBorder="1" applyAlignment="1">
      <alignment horizontal="center" vertical="center"/>
    </xf>
    <xf numFmtId="4" fontId="25" fillId="17" borderId="1" xfId="3" applyNumberFormat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29" fillId="18" borderId="1" xfId="0" applyFont="1" applyFill="1" applyBorder="1" applyAlignment="1">
      <alignment horizontal="center" vertical="center"/>
    </xf>
    <xf numFmtId="0" fontId="23" fillId="17" borderId="61" xfId="3" applyFont="1" applyBorder="1" applyAlignment="1">
      <alignment horizontal="center" vertical="center"/>
    </xf>
    <xf numFmtId="3" fontId="23" fillId="17" borderId="61" xfId="3" applyNumberFormat="1" applyFont="1" applyBorder="1" applyAlignment="1">
      <alignment horizontal="center" vertical="center"/>
    </xf>
    <xf numFmtId="4" fontId="23" fillId="17" borderId="46" xfId="3" applyNumberFormat="1" applyFont="1" applyBorder="1" applyAlignment="1">
      <alignment horizontal="center" vertical="center"/>
    </xf>
    <xf numFmtId="0" fontId="23" fillId="17" borderId="62" xfId="3" applyFont="1" applyBorder="1" applyAlignment="1">
      <alignment horizontal="center" vertical="center"/>
    </xf>
    <xf numFmtId="4" fontId="25" fillId="17" borderId="1" xfId="3" applyNumberFormat="1" applyBorder="1" applyAlignment="1">
      <alignment horizontal="center" vertical="center" wrapText="1"/>
    </xf>
    <xf numFmtId="4" fontId="2" fillId="18" borderId="1" xfId="0" applyNumberFormat="1" applyFont="1" applyFill="1" applyBorder="1" applyAlignment="1">
      <alignment horizontal="center" vertical="center"/>
    </xf>
    <xf numFmtId="0" fontId="0" fillId="18" borderId="1" xfId="4" applyFont="1" applyFill="1" applyBorder="1" applyAlignment="1">
      <alignment horizontal="center" vertical="center"/>
    </xf>
    <xf numFmtId="4" fontId="30" fillId="18" borderId="1" xfId="0" applyNumberFormat="1" applyFont="1" applyFill="1" applyBorder="1" applyAlignment="1">
      <alignment horizontal="center" vertical="center"/>
    </xf>
    <xf numFmtId="4" fontId="23" fillId="17" borderId="61" xfId="3" applyNumberFormat="1" applyFont="1" applyBorder="1" applyAlignment="1">
      <alignment horizontal="center" vertical="center"/>
    </xf>
    <xf numFmtId="0" fontId="23" fillId="17" borderId="44" xfId="3" applyFont="1" applyBorder="1" applyAlignment="1">
      <alignment horizontal="center" vertical="center"/>
    </xf>
    <xf numFmtId="4" fontId="23" fillId="17" borderId="61" xfId="3" applyNumberFormat="1" applyFont="1" applyBorder="1" applyAlignment="1">
      <alignment horizontal="center" vertical="center" wrapText="1"/>
    </xf>
    <xf numFmtId="4" fontId="23" fillId="17" borderId="62" xfId="3" applyNumberFormat="1" applyFont="1" applyBorder="1" applyAlignment="1">
      <alignment horizontal="center" vertical="center"/>
    </xf>
    <xf numFmtId="0" fontId="25" fillId="17" borderId="1" xfId="3" applyBorder="1" applyAlignment="1">
      <alignment horizontal="center" vertical="center" wrapText="1"/>
    </xf>
    <xf numFmtId="4" fontId="24" fillId="18" borderId="1" xfId="0" applyNumberFormat="1" applyFont="1" applyFill="1" applyBorder="1" applyAlignment="1">
      <alignment horizontal="center" vertical="center"/>
    </xf>
    <xf numFmtId="4" fontId="32" fillId="18" borderId="1" xfId="0" applyNumberFormat="1" applyFont="1" applyFill="1" applyBorder="1" applyAlignment="1">
      <alignment horizontal="center" vertical="center" wrapText="1"/>
    </xf>
    <xf numFmtId="0" fontId="24" fillId="1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4" fontId="30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center" vertical="center"/>
    </xf>
    <xf numFmtId="3" fontId="2" fillId="19" borderId="1" xfId="0" applyNumberFormat="1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33" fillId="0" borderId="0" xfId="0" applyFont="1"/>
    <xf numFmtId="0" fontId="26" fillId="0" borderId="0" xfId="0" applyFont="1"/>
    <xf numFmtId="4" fontId="2" fillId="19" borderId="1" xfId="0" applyNumberFormat="1" applyFont="1" applyFill="1" applyBorder="1" applyAlignment="1">
      <alignment horizontal="center" vertical="center"/>
    </xf>
    <xf numFmtId="0" fontId="0" fillId="19" borderId="1" xfId="4" applyFont="1" applyFill="1" applyBorder="1" applyAlignment="1">
      <alignment horizontal="center" vertical="center"/>
    </xf>
    <xf numFmtId="4" fontId="30" fillId="19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4" fillId="19" borderId="1" xfId="0" applyNumberFormat="1" applyFont="1" applyFill="1" applyBorder="1" applyAlignment="1">
      <alignment horizontal="center" vertical="center"/>
    </xf>
    <xf numFmtId="4" fontId="32" fillId="19" borderId="1" xfId="0" applyNumberFormat="1" applyFont="1" applyFill="1" applyBorder="1" applyAlignment="1">
      <alignment horizontal="center" vertical="center" wrapText="1"/>
    </xf>
    <xf numFmtId="0" fontId="24" fillId="19" borderId="1" xfId="0" applyFont="1" applyFill="1" applyBorder="1" applyAlignment="1">
      <alignment horizontal="center" vertical="center" wrapText="1"/>
    </xf>
    <xf numFmtId="4" fontId="24" fillId="10" borderId="1" xfId="0" applyNumberFormat="1" applyFont="1" applyFill="1" applyBorder="1" applyAlignment="1">
      <alignment horizontal="center" vertical="center"/>
    </xf>
    <xf numFmtId="4" fontId="26" fillId="21" borderId="1" xfId="0" applyNumberFormat="1" applyFont="1" applyFill="1" applyBorder="1" applyAlignment="1">
      <alignment horizontal="center" vertical="center"/>
    </xf>
    <xf numFmtId="0" fontId="26" fillId="21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10" borderId="0" xfId="0" applyFill="1"/>
    <xf numFmtId="0" fontId="2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 vertical="center"/>
    </xf>
    <xf numFmtId="4" fontId="2" fillId="10" borderId="1" xfId="0" applyNumberFormat="1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4" borderId="5" xfId="1" applyNumberFormat="1" applyFont="1" applyFill="1" applyBorder="1" applyAlignment="1">
      <alignment horizontal="center" vertical="center"/>
    </xf>
    <xf numFmtId="0" fontId="7" fillId="4" borderId="6" xfId="1" applyNumberFormat="1" applyFont="1" applyFill="1" applyBorder="1" applyAlignment="1">
      <alignment horizontal="center" vertical="center"/>
    </xf>
    <xf numFmtId="0" fontId="7" fillId="4" borderId="7" xfId="1" applyNumberFormat="1" applyFont="1" applyFill="1" applyBorder="1" applyAlignment="1">
      <alignment horizontal="center" vertical="center"/>
    </xf>
    <xf numFmtId="0" fontId="7" fillId="5" borderId="8" xfId="1" applyNumberFormat="1" applyFont="1" applyFill="1" applyBorder="1" applyAlignment="1">
      <alignment horizontal="center" vertical="center"/>
    </xf>
    <xf numFmtId="0" fontId="7" fillId="5" borderId="6" xfId="1" applyNumberFormat="1" applyFont="1" applyFill="1" applyBorder="1" applyAlignment="1">
      <alignment horizontal="center" vertical="center"/>
    </xf>
    <xf numFmtId="0" fontId="7" fillId="5" borderId="7" xfId="1" applyNumberFormat="1" applyFont="1" applyFill="1" applyBorder="1" applyAlignment="1">
      <alignment horizontal="center" vertical="center"/>
    </xf>
    <xf numFmtId="0" fontId="7" fillId="4" borderId="8" xfId="1" applyNumberFormat="1" applyFont="1" applyFill="1" applyBorder="1" applyAlignment="1">
      <alignment horizontal="center" vertical="center"/>
    </xf>
    <xf numFmtId="0" fontId="7" fillId="4" borderId="31" xfId="1" applyNumberFormat="1" applyFont="1" applyFill="1" applyBorder="1" applyAlignment="1">
      <alignment horizontal="center" vertical="center"/>
    </xf>
    <xf numFmtId="0" fontId="7" fillId="11" borderId="8" xfId="1" applyNumberFormat="1" applyFont="1" applyFill="1" applyBorder="1" applyAlignment="1">
      <alignment horizontal="center" vertical="center"/>
    </xf>
    <xf numFmtId="0" fontId="7" fillId="11" borderId="6" xfId="1" applyNumberFormat="1" applyFont="1" applyFill="1" applyBorder="1" applyAlignment="1">
      <alignment horizontal="center" vertical="center"/>
    </xf>
    <xf numFmtId="0" fontId="7" fillId="11" borderId="7" xfId="1" applyNumberFormat="1" applyFont="1" applyFill="1" applyBorder="1" applyAlignment="1">
      <alignment horizontal="center" vertical="center"/>
    </xf>
    <xf numFmtId="4" fontId="8" fillId="4" borderId="13" xfId="1" applyNumberFormat="1" applyFont="1" applyFill="1" applyBorder="1" applyAlignment="1">
      <alignment horizontal="left"/>
    </xf>
    <xf numFmtId="4" fontId="8" fillId="4" borderId="0" xfId="1" applyNumberFormat="1" applyFont="1" applyFill="1" applyBorder="1" applyAlignment="1">
      <alignment horizontal="left"/>
    </xf>
    <xf numFmtId="4" fontId="8" fillId="9" borderId="0" xfId="1" applyNumberFormat="1" applyFont="1" applyFill="1" applyBorder="1" applyAlignment="1">
      <alignment horizontal="left"/>
    </xf>
    <xf numFmtId="4" fontId="8" fillId="8" borderId="13" xfId="1" applyNumberFormat="1" applyFont="1" applyFill="1" applyBorder="1" applyAlignment="1">
      <alignment horizontal="left"/>
    </xf>
    <xf numFmtId="4" fontId="8" fillId="8" borderId="0" xfId="1" applyNumberFormat="1" applyFont="1" applyFill="1" applyBorder="1" applyAlignment="1">
      <alignment horizontal="left"/>
    </xf>
    <xf numFmtId="4" fontId="8" fillId="9" borderId="13" xfId="1" applyNumberFormat="1" applyFont="1" applyFill="1" applyBorder="1" applyAlignment="1">
      <alignment horizontal="left"/>
    </xf>
    <xf numFmtId="1" fontId="7" fillId="6" borderId="9" xfId="1" applyNumberFormat="1" applyFont="1" applyFill="1" applyBorder="1" applyAlignment="1">
      <alignment horizontal="center" vertical="center"/>
    </xf>
    <xf numFmtId="1" fontId="7" fillId="6" borderId="0" xfId="1" applyNumberFormat="1" applyFont="1" applyFill="1" applyBorder="1" applyAlignment="1">
      <alignment horizontal="center" vertical="center"/>
    </xf>
    <xf numFmtId="1" fontId="7" fillId="6" borderId="16" xfId="1" applyNumberFormat="1" applyFont="1" applyFill="1" applyBorder="1" applyAlignment="1">
      <alignment horizontal="center" vertical="center"/>
    </xf>
    <xf numFmtId="0" fontId="7" fillId="7" borderId="5" xfId="1" applyNumberFormat="1" applyFont="1" applyFill="1" applyBorder="1" applyAlignment="1">
      <alignment horizontal="center" vertical="center"/>
    </xf>
    <xf numFmtId="0" fontId="7" fillId="7" borderId="6" xfId="1" applyNumberFormat="1" applyFont="1" applyFill="1" applyBorder="1" applyAlignment="1">
      <alignment horizontal="center" vertical="center"/>
    </xf>
    <xf numFmtId="0" fontId="7" fillId="7" borderId="7" xfId="1" applyNumberFormat="1" applyFont="1" applyFill="1" applyBorder="1" applyAlignment="1">
      <alignment horizontal="center" vertical="center"/>
    </xf>
    <xf numFmtId="0" fontId="7" fillId="7" borderId="8" xfId="1" applyNumberFormat="1" applyFont="1" applyFill="1" applyBorder="1" applyAlignment="1">
      <alignment horizontal="center" vertical="center"/>
    </xf>
    <xf numFmtId="0" fontId="7" fillId="7" borderId="31" xfId="1" applyNumberFormat="1" applyFont="1" applyFill="1" applyBorder="1" applyAlignment="1">
      <alignment horizontal="center" vertical="center"/>
    </xf>
    <xf numFmtId="4" fontId="8" fillId="10" borderId="0" xfId="1" applyNumberFormat="1" applyFont="1" applyFill="1" applyBorder="1" applyAlignment="1">
      <alignment horizontal="left"/>
    </xf>
    <xf numFmtId="1" fontId="7" fillId="6" borderId="18" xfId="1" applyNumberFormat="1" applyFont="1" applyFill="1" applyBorder="1" applyAlignment="1">
      <alignment horizontal="center" vertical="center"/>
    </xf>
    <xf numFmtId="1" fontId="7" fillId="6" borderId="12" xfId="1" applyNumberFormat="1" applyFont="1" applyFill="1" applyBorder="1" applyAlignment="1">
      <alignment horizontal="center" vertical="center"/>
    </xf>
    <xf numFmtId="1" fontId="7" fillId="6" borderId="15" xfId="1" applyNumberFormat="1" applyFont="1" applyFill="1" applyBorder="1" applyAlignment="1">
      <alignment horizontal="center" vertical="center"/>
    </xf>
    <xf numFmtId="0" fontId="8" fillId="8" borderId="0" xfId="1" applyNumberFormat="1" applyFont="1" applyFill="1" applyBorder="1" applyAlignment="1">
      <alignment horizontal="left"/>
    </xf>
    <xf numFmtId="0" fontId="8" fillId="8" borderId="13" xfId="1" applyNumberFormat="1" applyFont="1" applyFill="1" applyBorder="1" applyAlignment="1">
      <alignment horizontal="left"/>
    </xf>
    <xf numFmtId="0" fontId="8" fillId="8" borderId="14" xfId="1" applyNumberFormat="1" applyFont="1" applyFill="1" applyBorder="1" applyAlignment="1">
      <alignment horizontal="left"/>
    </xf>
    <xf numFmtId="0" fontId="8" fillId="4" borderId="13" xfId="1" applyNumberFormat="1" applyFont="1" applyFill="1" applyBorder="1" applyAlignment="1">
      <alignment horizontal="left"/>
    </xf>
    <xf numFmtId="0" fontId="8" fillId="4" borderId="0" xfId="1" applyNumberFormat="1" applyFont="1" applyFill="1" applyBorder="1" applyAlignment="1">
      <alignment horizontal="left"/>
    </xf>
    <xf numFmtId="0" fontId="8" fillId="4" borderId="14" xfId="1" applyNumberFormat="1" applyFont="1" applyFill="1" applyBorder="1" applyAlignment="1">
      <alignment horizontal="left"/>
    </xf>
    <xf numFmtId="0" fontId="8" fillId="9" borderId="0" xfId="1" applyNumberFormat="1" applyFont="1" applyFill="1" applyBorder="1" applyAlignment="1">
      <alignment horizontal="left"/>
    </xf>
    <xf numFmtId="0" fontId="8" fillId="9" borderId="13" xfId="1" applyNumberFormat="1" applyFont="1" applyFill="1" applyBorder="1" applyAlignment="1">
      <alignment horizontal="left"/>
    </xf>
    <xf numFmtId="0" fontId="8" fillId="9" borderId="14" xfId="1" applyNumberFormat="1" applyFont="1" applyFill="1" applyBorder="1" applyAlignment="1">
      <alignment horizontal="left"/>
    </xf>
    <xf numFmtId="0" fontId="8" fillId="4" borderId="34" xfId="1" applyNumberFormat="1" applyFont="1" applyFill="1" applyBorder="1" applyAlignment="1">
      <alignment horizontal="left"/>
    </xf>
    <xf numFmtId="0" fontId="8" fillId="10" borderId="0" xfId="1" applyNumberFormat="1" applyFont="1" applyFill="1" applyBorder="1" applyAlignment="1">
      <alignment horizontal="left"/>
    </xf>
    <xf numFmtId="0" fontId="8" fillId="10" borderId="13" xfId="1" applyNumberFormat="1" applyFont="1" applyFill="1" applyBorder="1" applyAlignment="1">
      <alignment horizontal="left"/>
    </xf>
    <xf numFmtId="0" fontId="8" fillId="10" borderId="14" xfId="1" applyNumberFormat="1" applyFont="1" applyFill="1" applyBorder="1" applyAlignment="1">
      <alignment horizontal="left"/>
    </xf>
    <xf numFmtId="4" fontId="8" fillId="10" borderId="13" xfId="1" applyNumberFormat="1" applyFont="1" applyFill="1" applyBorder="1" applyAlignment="1">
      <alignment horizontal="left"/>
    </xf>
    <xf numFmtId="4" fontId="10" fillId="8" borderId="0" xfId="1" applyNumberFormat="1" applyFont="1" applyFill="1" applyBorder="1" applyAlignment="1">
      <alignment horizontal="left"/>
    </xf>
    <xf numFmtId="3" fontId="8" fillId="4" borderId="13" xfId="1" applyNumberFormat="1" applyFont="1" applyFill="1" applyBorder="1" applyAlignment="1">
      <alignment horizontal="left"/>
    </xf>
    <xf numFmtId="1" fontId="7" fillId="6" borderId="24" xfId="1" applyNumberFormat="1" applyFont="1" applyFill="1" applyBorder="1" applyAlignment="1">
      <alignment horizontal="center" vertical="center"/>
    </xf>
    <xf numFmtId="1" fontId="7" fillId="6" borderId="27" xfId="1" applyNumberFormat="1" applyFont="1" applyFill="1" applyBorder="1" applyAlignment="1">
      <alignment horizontal="center" vertical="center"/>
    </xf>
    <xf numFmtId="0" fontId="8" fillId="4" borderId="13" xfId="1" applyNumberFormat="1" applyFont="1" applyFill="1" applyBorder="1" applyAlignment="1">
      <alignment horizontal="left" vertical="center"/>
    </xf>
    <xf numFmtId="0" fontId="8" fillId="4" borderId="0" xfId="1" applyNumberFormat="1" applyFont="1" applyFill="1" applyBorder="1" applyAlignment="1">
      <alignment horizontal="left" vertical="center"/>
    </xf>
    <xf numFmtId="0" fontId="8" fillId="4" borderId="14" xfId="1" applyNumberFormat="1" applyFont="1" applyFill="1" applyBorder="1" applyAlignment="1">
      <alignment horizontal="left" vertical="center"/>
    </xf>
    <xf numFmtId="1" fontId="11" fillId="8" borderId="20" xfId="1" applyNumberFormat="1" applyFont="1" applyFill="1" applyBorder="1" applyAlignment="1">
      <alignment horizontal="center" vertical="center" wrapText="1"/>
    </xf>
    <xf numFmtId="1" fontId="11" fillId="8" borderId="19" xfId="1" applyNumberFormat="1" applyFont="1" applyFill="1" applyBorder="1" applyAlignment="1">
      <alignment horizontal="center" vertical="center" wrapText="1"/>
    </xf>
    <xf numFmtId="1" fontId="11" fillId="8" borderId="21" xfId="1" applyNumberFormat="1" applyFont="1" applyFill="1" applyBorder="1" applyAlignment="1">
      <alignment horizontal="center" vertical="center" wrapText="1"/>
    </xf>
    <xf numFmtId="1" fontId="11" fillId="8" borderId="13" xfId="1" applyNumberFormat="1" applyFont="1" applyFill="1" applyBorder="1" applyAlignment="1">
      <alignment horizontal="center" vertical="center" wrapText="1"/>
    </xf>
    <xf numFmtId="1" fontId="11" fillId="8" borderId="0" xfId="1" applyNumberFormat="1" applyFont="1" applyFill="1" applyBorder="1" applyAlignment="1">
      <alignment horizontal="center" vertical="center" wrapText="1"/>
    </xf>
    <xf numFmtId="1" fontId="11" fillId="8" borderId="14" xfId="1" applyNumberFormat="1" applyFont="1" applyFill="1" applyBorder="1" applyAlignment="1">
      <alignment horizontal="center" vertical="center" wrapText="1"/>
    </xf>
    <xf numFmtId="1" fontId="11" fillId="8" borderId="26" xfId="1" applyNumberFormat="1" applyFont="1" applyFill="1" applyBorder="1" applyAlignment="1">
      <alignment horizontal="center" vertical="center" wrapText="1"/>
    </xf>
    <xf numFmtId="1" fontId="11" fillId="8" borderId="25" xfId="1" applyNumberFormat="1" applyFont="1" applyFill="1" applyBorder="1" applyAlignment="1">
      <alignment horizontal="center" vertical="center" wrapText="1"/>
    </xf>
    <xf numFmtId="1" fontId="11" fillId="8" borderId="28" xfId="1" applyNumberFormat="1" applyFont="1" applyFill="1" applyBorder="1" applyAlignment="1">
      <alignment horizontal="center" vertical="center" wrapText="1"/>
    </xf>
    <xf numFmtId="0" fontId="8" fillId="10" borderId="34" xfId="1" applyNumberFormat="1" applyFont="1" applyFill="1" applyBorder="1" applyAlignment="1">
      <alignment horizontal="left"/>
    </xf>
    <xf numFmtId="0" fontId="8" fillId="1" borderId="0" xfId="1" applyNumberFormat="1" applyFont="1" applyFill="1" applyBorder="1" applyAlignment="1">
      <alignment horizontal="left"/>
    </xf>
    <xf numFmtId="0" fontId="8" fillId="1" borderId="13" xfId="1" applyNumberFormat="1" applyFont="1" applyFill="1" applyBorder="1" applyAlignment="1">
      <alignment horizontal="left"/>
    </xf>
    <xf numFmtId="0" fontId="8" fillId="1" borderId="52" xfId="1" applyNumberFormat="1" applyFont="1" applyFill="1" applyBorder="1" applyAlignment="1">
      <alignment horizontal="left"/>
    </xf>
    <xf numFmtId="4" fontId="8" fillId="1" borderId="0" xfId="1" applyNumberFormat="1" applyFont="1" applyFill="1" applyBorder="1" applyAlignment="1">
      <alignment horizontal="left"/>
    </xf>
    <xf numFmtId="4" fontId="8" fillId="1" borderId="13" xfId="1" applyNumberFormat="1" applyFont="1" applyFill="1" applyBorder="1" applyAlignment="1">
      <alignment horizontal="left"/>
    </xf>
    <xf numFmtId="0" fontId="14" fillId="4" borderId="2" xfId="2" applyNumberFormat="1" applyFont="1" applyFill="1" applyBorder="1" applyAlignment="1">
      <alignment horizontal="center"/>
    </xf>
    <xf numFmtId="0" fontId="14" fillId="4" borderId="3" xfId="2" applyNumberFormat="1" applyFont="1" applyFill="1" applyBorder="1" applyAlignment="1">
      <alignment horizontal="center"/>
    </xf>
    <xf numFmtId="0" fontId="14" fillId="4" borderId="41" xfId="2" applyNumberFormat="1" applyFont="1" applyFill="1" applyBorder="1" applyAlignment="1">
      <alignment horizontal="center"/>
    </xf>
    <xf numFmtId="0" fontId="8" fillId="1" borderId="39" xfId="1" applyNumberFormat="1" applyFont="1" applyFill="1" applyBorder="1" applyAlignment="1">
      <alignment horizontal="left"/>
    </xf>
    <xf numFmtId="0" fontId="8" fillId="1" borderId="40" xfId="1" applyNumberFormat="1" applyFont="1" applyFill="1" applyBorder="1" applyAlignment="1">
      <alignment horizontal="left"/>
    </xf>
    <xf numFmtId="3" fontId="11" fillId="4" borderId="5" xfId="1" applyNumberFormat="1" applyFont="1" applyFill="1" applyBorder="1" applyAlignment="1">
      <alignment horizontal="center"/>
    </xf>
    <xf numFmtId="3" fontId="11" fillId="4" borderId="6" xfId="1" applyNumberFormat="1" applyFont="1" applyFill="1" applyBorder="1" applyAlignment="1">
      <alignment horizontal="center"/>
    </xf>
    <xf numFmtId="3" fontId="11" fillId="4" borderId="31" xfId="1" applyNumberFormat="1" applyFont="1" applyFill="1" applyBorder="1" applyAlignment="1">
      <alignment horizontal="center"/>
    </xf>
    <xf numFmtId="3" fontId="11" fillId="4" borderId="42" xfId="1" applyNumberFormat="1" applyFont="1" applyFill="1" applyBorder="1" applyAlignment="1">
      <alignment horizontal="center"/>
    </xf>
    <xf numFmtId="3" fontId="11" fillId="4" borderId="39" xfId="1" applyNumberFormat="1" applyFont="1" applyFill="1" applyBorder="1" applyAlignment="1">
      <alignment horizontal="center"/>
    </xf>
    <xf numFmtId="3" fontId="11" fillId="4" borderId="43" xfId="1" applyNumberFormat="1" applyFont="1" applyFill="1" applyBorder="1" applyAlignment="1">
      <alignment horizontal="center"/>
    </xf>
    <xf numFmtId="3" fontId="11" fillId="13" borderId="1" xfId="1" applyNumberFormat="1" applyFont="1" applyFill="1" applyBorder="1" applyAlignment="1">
      <alignment horizontal="center" vertical="center"/>
    </xf>
    <xf numFmtId="3" fontId="11" fillId="11" borderId="50" xfId="1" applyNumberFormat="1" applyFont="1" applyFill="1" applyBorder="1" applyAlignment="1">
      <alignment horizontal="center" vertical="center"/>
    </xf>
    <xf numFmtId="3" fontId="11" fillId="11" borderId="51" xfId="1" applyNumberFormat="1" applyFont="1" applyFill="1" applyBorder="1" applyAlignment="1">
      <alignment horizontal="center" vertical="center"/>
    </xf>
    <xf numFmtId="3" fontId="11" fillId="11" borderId="6" xfId="1" applyNumberFormat="1" applyFont="1" applyFill="1" applyBorder="1" applyAlignment="1">
      <alignment horizontal="center" vertical="center"/>
    </xf>
    <xf numFmtId="3" fontId="11" fillId="11" borderId="39" xfId="1" applyNumberFormat="1" applyFont="1" applyFill="1" applyBorder="1" applyAlignment="1">
      <alignment horizontal="center" vertical="center"/>
    </xf>
    <xf numFmtId="3" fontId="19" fillId="4" borderId="5" xfId="1" applyNumberFormat="1" applyFont="1" applyFill="1" applyBorder="1" applyAlignment="1">
      <alignment horizontal="center"/>
    </xf>
    <xf numFmtId="3" fontId="19" fillId="4" borderId="6" xfId="1" applyNumberFormat="1" applyFont="1" applyFill="1" applyBorder="1" applyAlignment="1">
      <alignment horizontal="center"/>
    </xf>
    <xf numFmtId="3" fontId="19" fillId="4" borderId="31" xfId="1" applyNumberFormat="1" applyFont="1" applyFill="1" applyBorder="1" applyAlignment="1">
      <alignment horizontal="center"/>
    </xf>
    <xf numFmtId="3" fontId="19" fillId="4" borderId="42" xfId="1" applyNumberFormat="1" applyFont="1" applyFill="1" applyBorder="1" applyAlignment="1">
      <alignment horizontal="center"/>
    </xf>
    <xf numFmtId="3" fontId="19" fillId="4" borderId="39" xfId="1" applyNumberFormat="1" applyFont="1" applyFill="1" applyBorder="1" applyAlignment="1">
      <alignment horizontal="center"/>
    </xf>
    <xf numFmtId="3" fontId="19" fillId="4" borderId="43" xfId="1" applyNumberFormat="1" applyFont="1" applyFill="1" applyBorder="1" applyAlignment="1">
      <alignment horizontal="center"/>
    </xf>
    <xf numFmtId="1" fontId="11" fillId="14" borderId="5" xfId="1" applyNumberFormat="1" applyFont="1" applyFill="1" applyBorder="1" applyAlignment="1">
      <alignment horizontal="center" vertical="center"/>
    </xf>
    <xf numFmtId="1" fontId="11" fillId="14" borderId="6" xfId="1" applyNumberFormat="1" applyFont="1" applyFill="1" applyBorder="1" applyAlignment="1">
      <alignment horizontal="center" vertical="center"/>
    </xf>
    <xf numFmtId="1" fontId="11" fillId="14" borderId="31" xfId="1" applyNumberFormat="1" applyFont="1" applyFill="1" applyBorder="1" applyAlignment="1">
      <alignment horizontal="center" vertical="center"/>
    </xf>
    <xf numFmtId="1" fontId="11" fillId="14" borderId="42" xfId="1" applyNumberFormat="1" applyFont="1" applyFill="1" applyBorder="1" applyAlignment="1">
      <alignment horizontal="center" vertical="center"/>
    </xf>
    <xf numFmtId="1" fontId="11" fillId="14" borderId="39" xfId="1" applyNumberFormat="1" applyFont="1" applyFill="1" applyBorder="1" applyAlignment="1">
      <alignment horizontal="center" vertical="center"/>
    </xf>
    <xf numFmtId="1" fontId="11" fillId="14" borderId="43" xfId="1" applyNumberFormat="1" applyFont="1" applyFill="1" applyBorder="1" applyAlignment="1">
      <alignment horizontal="center" vertical="center"/>
    </xf>
    <xf numFmtId="3" fontId="11" fillId="4" borderId="5" xfId="1" applyNumberFormat="1" applyFont="1" applyFill="1" applyBorder="1" applyAlignment="1">
      <alignment horizontal="center" vertical="center"/>
    </xf>
    <xf numFmtId="3" fontId="11" fillId="4" borderId="6" xfId="1" applyNumberFormat="1" applyFont="1" applyFill="1" applyBorder="1" applyAlignment="1">
      <alignment horizontal="center" vertical="center"/>
    </xf>
    <xf numFmtId="3" fontId="11" fillId="4" borderId="31" xfId="1" applyNumberFormat="1" applyFont="1" applyFill="1" applyBorder="1" applyAlignment="1">
      <alignment horizontal="center" vertical="center"/>
    </xf>
    <xf numFmtId="3" fontId="11" fillId="4" borderId="42" xfId="1" applyNumberFormat="1" applyFont="1" applyFill="1" applyBorder="1" applyAlignment="1">
      <alignment horizontal="center" vertical="center"/>
    </xf>
    <xf numFmtId="3" fontId="11" fillId="4" borderId="39" xfId="1" applyNumberFormat="1" applyFont="1" applyFill="1" applyBorder="1" applyAlignment="1">
      <alignment horizontal="center" vertical="center"/>
    </xf>
    <xf numFmtId="3" fontId="11" fillId="4" borderId="43" xfId="1" applyNumberFormat="1" applyFont="1" applyFill="1" applyBorder="1" applyAlignment="1">
      <alignment horizontal="center" vertical="center"/>
    </xf>
    <xf numFmtId="3" fontId="11" fillId="13" borderId="44" xfId="1" applyNumberFormat="1" applyFont="1" applyFill="1" applyBorder="1" applyAlignment="1">
      <alignment horizontal="center" vertical="center"/>
    </xf>
    <xf numFmtId="3" fontId="11" fillId="13" borderId="45" xfId="1" applyNumberFormat="1" applyFont="1" applyFill="1" applyBorder="1" applyAlignment="1">
      <alignment horizontal="center" vertical="center"/>
    </xf>
    <xf numFmtId="3" fontId="11" fillId="13" borderId="46" xfId="1" applyNumberFormat="1" applyFont="1" applyFill="1" applyBorder="1" applyAlignment="1">
      <alignment horizontal="center" vertical="center"/>
    </xf>
    <xf numFmtId="3" fontId="11" fillId="4" borderId="48" xfId="1" applyNumberFormat="1" applyFont="1" applyFill="1" applyBorder="1" applyAlignment="1">
      <alignment horizontal="center" vertical="center"/>
    </xf>
    <xf numFmtId="3" fontId="11" fillId="4" borderId="53" xfId="1" applyNumberFormat="1" applyFont="1" applyFill="1" applyBorder="1" applyAlignment="1">
      <alignment horizontal="center" vertical="center"/>
    </xf>
    <xf numFmtId="3" fontId="11" fillId="4" borderId="44" xfId="1" applyNumberFormat="1" applyFont="1" applyFill="1" applyBorder="1" applyAlignment="1">
      <alignment horizontal="center" vertical="center"/>
    </xf>
    <xf numFmtId="3" fontId="11" fillId="4" borderId="45" xfId="1" applyNumberFormat="1" applyFont="1" applyFill="1" applyBorder="1" applyAlignment="1">
      <alignment horizontal="center" vertical="center"/>
    </xf>
    <xf numFmtId="3" fontId="11" fillId="4" borderId="46" xfId="1" applyNumberFormat="1" applyFont="1" applyFill="1" applyBorder="1" applyAlignment="1">
      <alignment horizontal="center" vertical="center"/>
    </xf>
    <xf numFmtId="3" fontId="11" fillId="4" borderId="1" xfId="1" applyNumberFormat="1" applyFont="1" applyFill="1" applyBorder="1" applyAlignment="1">
      <alignment horizontal="center" vertical="center"/>
    </xf>
    <xf numFmtId="3" fontId="11" fillId="4" borderId="54" xfId="1" applyNumberFormat="1" applyFont="1" applyFill="1" applyBorder="1" applyAlignment="1">
      <alignment horizontal="center" vertical="center"/>
    </xf>
    <xf numFmtId="3" fontId="11" fillId="4" borderId="56" xfId="1" applyNumberFormat="1" applyFont="1" applyFill="1" applyBorder="1" applyAlignment="1">
      <alignment horizontal="center" vertical="center"/>
    </xf>
    <xf numFmtId="3" fontId="11" fillId="4" borderId="57" xfId="1" applyNumberFormat="1" applyFont="1" applyFill="1" applyBorder="1" applyAlignment="1">
      <alignment horizontal="center" vertical="center"/>
    </xf>
    <xf numFmtId="3" fontId="11" fillId="4" borderId="58" xfId="1" applyNumberFormat="1" applyFont="1" applyFill="1" applyBorder="1" applyAlignment="1">
      <alignment horizontal="center" vertical="center"/>
    </xf>
    <xf numFmtId="3" fontId="11" fillId="4" borderId="59" xfId="1" applyNumberFormat="1" applyFont="1" applyFill="1" applyBorder="1" applyAlignment="1">
      <alignment horizontal="center" vertical="center"/>
    </xf>
    <xf numFmtId="3" fontId="11" fillId="4" borderId="60" xfId="1" applyNumberFormat="1" applyFont="1" applyFill="1" applyBorder="1" applyAlignment="1">
      <alignment horizontal="center" vertical="center"/>
    </xf>
    <xf numFmtId="3" fontId="11" fillId="15" borderId="48" xfId="1" applyNumberFormat="1" applyFont="1" applyFill="1" applyBorder="1" applyAlignment="1">
      <alignment horizontal="center" vertical="center"/>
    </xf>
    <xf numFmtId="3" fontId="11" fillId="15" borderId="53" xfId="1" applyNumberFormat="1" applyFont="1" applyFill="1" applyBorder="1" applyAlignment="1">
      <alignment horizontal="center" vertical="center"/>
    </xf>
    <xf numFmtId="3" fontId="11" fillId="15" borderId="1" xfId="1" applyNumberFormat="1" applyFont="1" applyFill="1" applyBorder="1" applyAlignment="1">
      <alignment horizontal="center" vertical="center"/>
    </xf>
    <xf numFmtId="3" fontId="11" fillId="15" borderId="54" xfId="1" applyNumberFormat="1" applyFont="1" applyFill="1" applyBorder="1" applyAlignment="1">
      <alignment horizontal="center" vertical="center"/>
    </xf>
    <xf numFmtId="3" fontId="11" fillId="11" borderId="50" xfId="1" applyNumberFormat="1" applyFont="1" applyFill="1" applyBorder="1" applyAlignment="1">
      <alignment horizontal="center"/>
    </xf>
    <xf numFmtId="3" fontId="11" fillId="11" borderId="51" xfId="1" applyNumberFormat="1" applyFont="1" applyFill="1" applyBorder="1" applyAlignment="1">
      <alignment horizontal="center"/>
    </xf>
    <xf numFmtId="3" fontId="11" fillId="11" borderId="4" xfId="1" applyNumberFormat="1" applyFont="1" applyFill="1" applyBorder="1" applyAlignment="1">
      <alignment horizontal="center" vertical="center"/>
    </xf>
    <xf numFmtId="3" fontId="11" fillId="11" borderId="38" xfId="1" applyNumberFormat="1" applyFont="1" applyFill="1" applyBorder="1" applyAlignment="1">
      <alignment horizontal="center" vertical="center"/>
    </xf>
    <xf numFmtId="3" fontId="11" fillId="11" borderId="6" xfId="1" applyNumberFormat="1" applyFont="1" applyFill="1" applyBorder="1" applyAlignment="1">
      <alignment horizontal="center"/>
    </xf>
    <xf numFmtId="3" fontId="11" fillId="11" borderId="39" xfId="1" applyNumberFormat="1" applyFont="1" applyFill="1" applyBorder="1" applyAlignment="1">
      <alignment horizontal="center"/>
    </xf>
    <xf numFmtId="3" fontId="11" fillId="12" borderId="5" xfId="1" applyNumberFormat="1" applyFont="1" applyFill="1" applyBorder="1" applyAlignment="1">
      <alignment horizontal="center" vertical="center"/>
    </xf>
    <xf numFmtId="3" fontId="11" fillId="12" borderId="6" xfId="1" applyNumberFormat="1" applyFont="1" applyFill="1" applyBorder="1" applyAlignment="1">
      <alignment horizontal="center" vertical="center"/>
    </xf>
    <xf numFmtId="3" fontId="11" fillId="12" borderId="31" xfId="1" applyNumberFormat="1" applyFont="1" applyFill="1" applyBorder="1" applyAlignment="1">
      <alignment horizontal="center" vertical="center"/>
    </xf>
    <xf numFmtId="3" fontId="11" fillId="12" borderId="42" xfId="1" applyNumberFormat="1" applyFont="1" applyFill="1" applyBorder="1" applyAlignment="1">
      <alignment horizontal="center" vertical="center"/>
    </xf>
    <xf numFmtId="3" fontId="11" fillId="12" borderId="39" xfId="1" applyNumberFormat="1" applyFont="1" applyFill="1" applyBorder="1" applyAlignment="1">
      <alignment horizontal="center" vertical="center"/>
    </xf>
    <xf numFmtId="3" fontId="11" fillId="12" borderId="43" xfId="1" applyNumberFormat="1" applyFont="1" applyFill="1" applyBorder="1" applyAlignment="1">
      <alignment horizontal="center" vertical="center"/>
    </xf>
    <xf numFmtId="3" fontId="11" fillId="5" borderId="5" xfId="1" applyNumberFormat="1" applyFont="1" applyFill="1" applyBorder="1" applyAlignment="1">
      <alignment horizontal="center" vertical="center"/>
    </xf>
    <xf numFmtId="3" fontId="11" fillId="5" borderId="6" xfId="1" applyNumberFormat="1" applyFont="1" applyFill="1" applyBorder="1" applyAlignment="1">
      <alignment horizontal="center" vertical="center"/>
    </xf>
    <xf numFmtId="3" fontId="11" fillId="5" borderId="31" xfId="1" applyNumberFormat="1" applyFont="1" applyFill="1" applyBorder="1" applyAlignment="1">
      <alignment horizontal="center" vertical="center"/>
    </xf>
    <xf numFmtId="3" fontId="11" fillId="5" borderId="42" xfId="1" applyNumberFormat="1" applyFont="1" applyFill="1" applyBorder="1" applyAlignment="1">
      <alignment horizontal="center" vertical="center"/>
    </xf>
    <xf numFmtId="3" fontId="11" fillId="5" borderId="39" xfId="1" applyNumberFormat="1" applyFont="1" applyFill="1" applyBorder="1" applyAlignment="1">
      <alignment horizontal="center" vertical="center"/>
    </xf>
    <xf numFmtId="3" fontId="11" fillId="5" borderId="43" xfId="1" applyNumberFormat="1" applyFont="1" applyFill="1" applyBorder="1" applyAlignment="1">
      <alignment horizontal="center" vertical="center"/>
    </xf>
    <xf numFmtId="1" fontId="11" fillId="1" borderId="5" xfId="1" applyNumberFormat="1" applyFont="1" applyFill="1" applyBorder="1" applyAlignment="1">
      <alignment horizontal="center"/>
    </xf>
    <xf numFmtId="1" fontId="11" fillId="1" borderId="6" xfId="1" applyNumberFormat="1" applyFont="1" applyFill="1" applyBorder="1" applyAlignment="1">
      <alignment horizontal="center"/>
    </xf>
    <xf numFmtId="1" fontId="11" fillId="1" borderId="31" xfId="1" applyNumberFormat="1" applyFont="1" applyFill="1" applyBorder="1" applyAlignment="1">
      <alignment horizontal="center"/>
    </xf>
    <xf numFmtId="1" fontId="11" fillId="1" borderId="42" xfId="1" applyNumberFormat="1" applyFont="1" applyFill="1" applyBorder="1" applyAlignment="1">
      <alignment horizontal="center"/>
    </xf>
    <xf numFmtId="1" fontId="11" fillId="1" borderId="39" xfId="1" applyNumberFormat="1" applyFont="1" applyFill="1" applyBorder="1" applyAlignment="1">
      <alignment horizontal="center"/>
    </xf>
    <xf numFmtId="1" fontId="11" fillId="1" borderId="43" xfId="1" applyNumberFormat="1" applyFont="1" applyFill="1" applyBorder="1" applyAlignment="1">
      <alignment horizontal="center"/>
    </xf>
    <xf numFmtId="1" fontId="11" fillId="8" borderId="17" xfId="1" applyNumberFormat="1" applyFont="1" applyFill="1" applyBorder="1" applyAlignment="1">
      <alignment horizontal="center" vertical="center" wrapText="1"/>
    </xf>
    <xf numFmtId="1" fontId="11" fillId="8" borderId="16" xfId="1" applyNumberFormat="1" applyFont="1" applyFill="1" applyBorder="1" applyAlignment="1">
      <alignment horizontal="center" vertical="center" wrapText="1"/>
    </xf>
    <xf numFmtId="1" fontId="11" fillId="8" borderId="22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7" fillId="6" borderId="38" xfId="1" applyNumberFormat="1" applyFont="1" applyFill="1" applyBorder="1" applyAlignment="1">
      <alignment horizontal="center" vertical="center"/>
    </xf>
    <xf numFmtId="1" fontId="7" fillId="6" borderId="4" xfId="1" applyNumberFormat="1" applyFont="1" applyFill="1" applyBorder="1" applyAlignment="1">
      <alignment horizontal="center" vertical="center"/>
    </xf>
    <xf numFmtId="1" fontId="11" fillId="8" borderId="10" xfId="1" applyNumberFormat="1" applyFont="1" applyFill="1" applyBorder="1" applyAlignment="1">
      <alignment horizontal="center" vertical="center" wrapText="1"/>
    </xf>
    <xf numFmtId="1" fontId="11" fillId="8" borderId="9" xfId="1" applyNumberFormat="1" applyFont="1" applyFill="1" applyBorder="1" applyAlignment="1">
      <alignment horizontal="center" vertical="center" wrapText="1"/>
    </xf>
    <xf numFmtId="1" fontId="11" fillId="8" borderId="11" xfId="1" applyNumberFormat="1" applyFont="1" applyFill="1" applyBorder="1" applyAlignment="1">
      <alignment horizontal="center" vertical="center" wrapText="1"/>
    </xf>
  </cellXfs>
  <cellStyles count="5">
    <cellStyle name="Название" xfId="2" builtinId="15"/>
    <cellStyle name="Нейтральный" xfId="4" builtinId="28"/>
    <cellStyle name="Обычный" xfId="0" builtinId="0"/>
    <cellStyle name="Обычный_Корпуса_SeltPd" xfId="1"/>
    <cellStyle name="Плохой" xfId="3" builtinId="27"/>
  </cellStyles>
  <dxfs count="8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00FFFF"/>
      <color rgb="FFFF99CC"/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36"/>
  <sheetViews>
    <sheetView workbookViewId="0">
      <pane ySplit="1" topLeftCell="A2" activePane="bottomLeft" state="frozen"/>
      <selection pane="bottomLeft"/>
    </sheetView>
  </sheetViews>
  <sheetFormatPr defaultColWidth="9.140625" defaultRowHeight="15.75" outlineLevelCol="1"/>
  <cols>
    <col min="1" max="1" width="5.5703125" style="257" customWidth="1"/>
    <col min="2" max="2" width="37" style="257" customWidth="1"/>
    <col min="3" max="3" width="5.5703125" style="257" customWidth="1"/>
    <col min="4" max="4" width="6.42578125" style="257" customWidth="1"/>
    <col min="5" max="5" width="7.7109375" style="258" customWidth="1"/>
    <col min="6" max="6" width="5.42578125" style="257" customWidth="1"/>
    <col min="7" max="7" width="6.85546875" style="257" customWidth="1"/>
    <col min="8" max="8" width="10.42578125" style="257" customWidth="1" outlineLevel="1"/>
    <col min="9" max="9" width="10.28515625" style="257" customWidth="1" outlineLevel="1"/>
    <col min="10" max="10" width="11.140625" style="257" customWidth="1" outlineLevel="1"/>
    <col min="11" max="11" width="15.85546875" style="257" customWidth="1"/>
    <col min="12" max="12" width="11" style="259" customWidth="1"/>
    <col min="13" max="13" width="10.7109375" style="259" customWidth="1"/>
    <col min="14" max="14" width="10.85546875" style="257" customWidth="1"/>
    <col min="15" max="15" width="12.140625" style="250" customWidth="1" outlineLevel="1"/>
    <col min="16" max="16" width="13.28515625" style="250" customWidth="1" outlineLevel="1"/>
    <col min="17" max="17" width="13.28515625" style="260" customWidth="1"/>
    <col min="18" max="18" width="13.28515625" style="261" customWidth="1"/>
    <col min="19" max="19" width="12" style="262" hidden="1" customWidth="1"/>
    <col min="20" max="20" width="16.7109375" style="263" hidden="1" customWidth="1"/>
    <col min="21" max="21" width="19.5703125" style="263" hidden="1" customWidth="1"/>
    <col min="22" max="22" width="9.140625" style="257"/>
    <col min="23" max="23" width="10" style="264" customWidth="1"/>
    <col min="24" max="24" width="15.140625" style="257" customWidth="1"/>
    <col min="25" max="25" width="11.7109375" style="257" customWidth="1"/>
    <col min="26" max="16384" width="9.140625" style="257"/>
  </cols>
  <sheetData>
    <row r="1" spans="1:25" ht="123" customHeight="1">
      <c r="A1" s="265" t="s">
        <v>0</v>
      </c>
      <c r="B1" s="266" t="s">
        <v>1</v>
      </c>
      <c r="C1" s="265" t="s">
        <v>2</v>
      </c>
      <c r="D1" s="266" t="s">
        <v>3</v>
      </c>
      <c r="E1" s="265" t="s">
        <v>4</v>
      </c>
      <c r="F1" s="266" t="s">
        <v>5</v>
      </c>
      <c r="G1" s="265" t="s">
        <v>6</v>
      </c>
      <c r="H1" s="267" t="s">
        <v>7</v>
      </c>
      <c r="I1" s="267" t="s">
        <v>8</v>
      </c>
      <c r="J1" s="267" t="s">
        <v>9</v>
      </c>
      <c r="K1" s="267" t="s">
        <v>10</v>
      </c>
      <c r="L1" s="266" t="s">
        <v>11</v>
      </c>
      <c r="M1" s="265" t="s">
        <v>12</v>
      </c>
      <c r="N1" s="265" t="s">
        <v>13</v>
      </c>
      <c r="O1" s="283" t="s">
        <v>14</v>
      </c>
      <c r="P1" s="284" t="s">
        <v>15</v>
      </c>
      <c r="Q1" s="289" t="s">
        <v>16</v>
      </c>
      <c r="R1" s="289" t="s">
        <v>17</v>
      </c>
      <c r="S1" s="290" t="s">
        <v>18</v>
      </c>
      <c r="T1" s="291" t="s">
        <v>19</v>
      </c>
      <c r="U1" s="291" t="s">
        <v>20</v>
      </c>
      <c r="W1" s="292" t="s">
        <v>21</v>
      </c>
      <c r="X1" s="292" t="s">
        <v>22</v>
      </c>
      <c r="Y1" s="292" t="s">
        <v>23</v>
      </c>
    </row>
    <row r="2" spans="1:25" s="249" customFormat="1" ht="12">
      <c r="A2" s="268">
        <v>1</v>
      </c>
      <c r="B2" s="268" t="s">
        <v>24</v>
      </c>
      <c r="C2" s="268">
        <v>1</v>
      </c>
      <c r="D2" s="268">
        <v>1</v>
      </c>
      <c r="E2" s="268">
        <v>12</v>
      </c>
      <c r="F2" s="268">
        <v>3</v>
      </c>
      <c r="G2" s="268">
        <v>1</v>
      </c>
      <c r="H2" s="269">
        <v>19</v>
      </c>
      <c r="I2" s="269">
        <v>44.9</v>
      </c>
      <c r="J2" s="269">
        <v>46</v>
      </c>
      <c r="K2" s="269">
        <f>J2*35000</f>
        <v>1610000</v>
      </c>
      <c r="L2" s="268" t="s">
        <v>25</v>
      </c>
      <c r="M2" s="268" t="s">
        <v>26</v>
      </c>
      <c r="N2" s="269">
        <f>J2</f>
        <v>46</v>
      </c>
      <c r="O2" s="285">
        <v>35000</v>
      </c>
      <c r="P2" s="285">
        <f>N2*O2</f>
        <v>1610000</v>
      </c>
      <c r="Q2" s="285">
        <v>44000</v>
      </c>
      <c r="R2" s="285">
        <f>Q2*N2</f>
        <v>2024000</v>
      </c>
      <c r="S2" s="285">
        <f>(Q2-K2)*18/118</f>
        <v>-238881.35593220301</v>
      </c>
      <c r="T2" s="293"/>
      <c r="U2" s="293"/>
    </row>
    <row r="3" spans="1:25">
      <c r="A3" s="270">
        <v>2</v>
      </c>
      <c r="B3" s="270" t="s">
        <v>24</v>
      </c>
      <c r="C3" s="271">
        <v>1</v>
      </c>
      <c r="D3" s="270">
        <v>1</v>
      </c>
      <c r="E3" s="272">
        <v>15</v>
      </c>
      <c r="F3" s="273">
        <v>4</v>
      </c>
      <c r="G3" s="274">
        <v>1</v>
      </c>
      <c r="H3" s="275">
        <v>19.5</v>
      </c>
      <c r="I3" s="275">
        <v>45.1</v>
      </c>
      <c r="J3" s="275">
        <v>46.5</v>
      </c>
      <c r="K3" s="275">
        <f>J3*35000</f>
        <v>1627500</v>
      </c>
      <c r="L3" s="266" t="s">
        <v>27</v>
      </c>
      <c r="M3" s="266" t="s">
        <v>26</v>
      </c>
      <c r="N3" s="286">
        <f t="shared" ref="N3:N10" si="0">J3</f>
        <v>46.5</v>
      </c>
      <c r="O3" s="287">
        <v>35000</v>
      </c>
      <c r="P3" s="287">
        <f t="shared" ref="P3:P54" si="1">N3*O3</f>
        <v>1627500</v>
      </c>
      <c r="Q3" s="294">
        <v>45000</v>
      </c>
      <c r="R3" s="295">
        <f>Q3*N3</f>
        <v>2092500</v>
      </c>
      <c r="S3" s="296">
        <f t="shared" ref="S3:S54" si="2">(Q3-K3)*18/118</f>
        <v>-241398.30508474601</v>
      </c>
      <c r="T3" s="291"/>
      <c r="U3" s="291"/>
      <c r="W3" s="297">
        <f>Q3-3000</f>
        <v>42000</v>
      </c>
      <c r="X3" s="297">
        <f>W3-(W3*4.5%)-(W3-O3)*18/118</f>
        <v>39042.203389830502</v>
      </c>
      <c r="Y3" s="297">
        <f>X3*N3</f>
        <v>1815462.45762712</v>
      </c>
    </row>
    <row r="4" spans="1:25" s="249" customFormat="1" ht="12">
      <c r="A4" s="268">
        <v>3</v>
      </c>
      <c r="B4" s="268" t="s">
        <v>24</v>
      </c>
      <c r="C4" s="268">
        <v>1</v>
      </c>
      <c r="D4" s="268">
        <v>1</v>
      </c>
      <c r="E4" s="268">
        <v>21</v>
      </c>
      <c r="F4" s="268">
        <v>4</v>
      </c>
      <c r="G4" s="276">
        <v>1</v>
      </c>
      <c r="H4" s="269">
        <v>19.5</v>
      </c>
      <c r="I4" s="269">
        <v>47.3</v>
      </c>
      <c r="J4" s="269">
        <v>48.7</v>
      </c>
      <c r="K4" s="269">
        <f t="shared" ref="K4:K7" si="3">J4*29000</f>
        <v>1412300</v>
      </c>
      <c r="L4" s="268" t="s">
        <v>25</v>
      </c>
      <c r="M4" s="268" t="s">
        <v>26</v>
      </c>
      <c r="N4" s="269">
        <f t="shared" si="0"/>
        <v>48.7</v>
      </c>
      <c r="O4" s="285">
        <v>29000</v>
      </c>
      <c r="P4" s="285">
        <f t="shared" si="1"/>
        <v>1412300</v>
      </c>
      <c r="Q4" s="269">
        <v>38000</v>
      </c>
      <c r="R4" s="285">
        <f>Q4*N4</f>
        <v>1850600</v>
      </c>
      <c r="S4" s="285">
        <f t="shared" si="2"/>
        <v>-209638.98305084699</v>
      </c>
      <c r="T4" s="293" t="s">
        <v>28</v>
      </c>
      <c r="U4" s="293" t="s">
        <v>29</v>
      </c>
    </row>
    <row r="5" spans="1:25" s="249" customFormat="1" ht="12">
      <c r="A5" s="268">
        <v>4</v>
      </c>
      <c r="B5" s="268" t="s">
        <v>24</v>
      </c>
      <c r="C5" s="268">
        <v>1</v>
      </c>
      <c r="D5" s="268">
        <v>1</v>
      </c>
      <c r="E5" s="268">
        <v>23</v>
      </c>
      <c r="F5" s="268">
        <v>5</v>
      </c>
      <c r="G5" s="276">
        <v>1</v>
      </c>
      <c r="H5" s="269">
        <v>18.899999999999999</v>
      </c>
      <c r="I5" s="269">
        <v>47.3</v>
      </c>
      <c r="J5" s="269">
        <v>48.2</v>
      </c>
      <c r="K5" s="269">
        <f t="shared" si="3"/>
        <v>1397800</v>
      </c>
      <c r="L5" s="268" t="s">
        <v>25</v>
      </c>
      <c r="M5" s="268" t="s">
        <v>26</v>
      </c>
      <c r="N5" s="269">
        <f t="shared" si="0"/>
        <v>48.2</v>
      </c>
      <c r="O5" s="285">
        <v>29000</v>
      </c>
      <c r="P5" s="285">
        <f t="shared" si="1"/>
        <v>1397800</v>
      </c>
      <c r="Q5" s="285">
        <v>43500</v>
      </c>
      <c r="R5" s="285">
        <f>Q5*N5</f>
        <v>2096700</v>
      </c>
      <c r="S5" s="285">
        <f t="shared" si="2"/>
        <v>-206588.13559322001</v>
      </c>
      <c r="T5" s="293" t="s">
        <v>28</v>
      </c>
      <c r="U5" s="293" t="s">
        <v>30</v>
      </c>
    </row>
    <row r="6" spans="1:25" s="250" customFormat="1">
      <c r="A6" s="270">
        <v>5</v>
      </c>
      <c r="B6" s="270" t="s">
        <v>24</v>
      </c>
      <c r="C6" s="277">
        <v>1</v>
      </c>
      <c r="D6" s="273">
        <v>1</v>
      </c>
      <c r="E6" s="278">
        <v>25</v>
      </c>
      <c r="F6" s="273">
        <v>5</v>
      </c>
      <c r="G6" s="279">
        <v>1</v>
      </c>
      <c r="H6" s="280">
        <v>19</v>
      </c>
      <c r="I6" s="280">
        <v>44.8</v>
      </c>
      <c r="J6" s="280">
        <v>45.9</v>
      </c>
      <c r="K6" s="275">
        <f>J6*35000</f>
        <v>1606500</v>
      </c>
      <c r="L6" s="266" t="s">
        <v>27</v>
      </c>
      <c r="M6" s="266" t="s">
        <v>26</v>
      </c>
      <c r="N6" s="288">
        <f t="shared" si="0"/>
        <v>45.9</v>
      </c>
      <c r="O6" s="287">
        <v>35000</v>
      </c>
      <c r="P6" s="287">
        <f t="shared" si="1"/>
        <v>1606500</v>
      </c>
      <c r="Q6" s="294">
        <v>49500</v>
      </c>
      <c r="R6" s="295">
        <f t="shared" ref="R6:R69" si="4">Q6*N6</f>
        <v>2272050</v>
      </c>
      <c r="S6" s="296">
        <f t="shared" si="2"/>
        <v>-237508.47457627099</v>
      </c>
      <c r="T6" s="298"/>
      <c r="U6" s="298"/>
      <c r="W6" s="297">
        <f>Q6-3000</f>
        <v>46500</v>
      </c>
      <c r="X6" s="297">
        <f>W6-(W6*4.5%)-(W6-O6)*18/118</f>
        <v>42653.262711864401</v>
      </c>
      <c r="Y6" s="297">
        <f>X6*N6</f>
        <v>1957784.75847458</v>
      </c>
    </row>
    <row r="7" spans="1:25" s="249" customFormat="1" ht="15" customHeight="1">
      <c r="A7" s="268">
        <v>6</v>
      </c>
      <c r="B7" s="268" t="s">
        <v>24</v>
      </c>
      <c r="C7" s="268">
        <v>1</v>
      </c>
      <c r="D7" s="268">
        <v>1</v>
      </c>
      <c r="E7" s="268">
        <v>30</v>
      </c>
      <c r="F7" s="268">
        <v>6</v>
      </c>
      <c r="G7" s="276">
        <v>1</v>
      </c>
      <c r="H7" s="269">
        <v>18.899999999999999</v>
      </c>
      <c r="I7" s="269">
        <v>47.3</v>
      </c>
      <c r="J7" s="269">
        <v>48.2</v>
      </c>
      <c r="K7" s="269">
        <f t="shared" si="3"/>
        <v>1397800</v>
      </c>
      <c r="L7" s="268" t="s">
        <v>25</v>
      </c>
      <c r="M7" s="268" t="s">
        <v>26</v>
      </c>
      <c r="N7" s="269">
        <f t="shared" si="0"/>
        <v>48.2</v>
      </c>
      <c r="O7" s="285">
        <v>29000</v>
      </c>
      <c r="P7" s="285">
        <f t="shared" si="1"/>
        <v>1397800</v>
      </c>
      <c r="Q7" s="269">
        <v>40500</v>
      </c>
      <c r="R7" s="285">
        <f t="shared" si="4"/>
        <v>1952100</v>
      </c>
      <c r="S7" s="285">
        <f t="shared" si="2"/>
        <v>-207045.76271186399</v>
      </c>
      <c r="T7" s="293" t="s">
        <v>28</v>
      </c>
      <c r="U7" s="293" t="s">
        <v>31</v>
      </c>
    </row>
    <row r="8" spans="1:25" s="250" customFormat="1">
      <c r="A8" s="273">
        <v>7</v>
      </c>
      <c r="B8" s="273" t="s">
        <v>24</v>
      </c>
      <c r="C8" s="277">
        <v>1</v>
      </c>
      <c r="D8" s="273">
        <v>1</v>
      </c>
      <c r="E8" s="278">
        <v>34</v>
      </c>
      <c r="F8" s="273">
        <v>6</v>
      </c>
      <c r="G8" s="279">
        <v>2</v>
      </c>
      <c r="H8" s="280">
        <v>35.799999999999997</v>
      </c>
      <c r="I8" s="280">
        <v>73.900000000000006</v>
      </c>
      <c r="J8" s="280">
        <v>78.099999999999994</v>
      </c>
      <c r="K8" s="280">
        <f>J8*35000</f>
        <v>2733500</v>
      </c>
      <c r="L8" s="266" t="s">
        <v>27</v>
      </c>
      <c r="M8" s="266" t="s">
        <v>26</v>
      </c>
      <c r="N8" s="288">
        <f t="shared" si="0"/>
        <v>78.099999999999994</v>
      </c>
      <c r="O8" s="287">
        <v>35000</v>
      </c>
      <c r="P8" s="287">
        <f t="shared" si="1"/>
        <v>2733500</v>
      </c>
      <c r="Q8" s="294">
        <v>49000</v>
      </c>
      <c r="R8" s="295">
        <f t="shared" si="4"/>
        <v>3826900</v>
      </c>
      <c r="S8" s="299">
        <f t="shared" si="2"/>
        <v>-409500</v>
      </c>
      <c r="T8" s="298"/>
      <c r="U8" s="298"/>
      <c r="W8" s="297">
        <f>Q8-3000</f>
        <v>46000</v>
      </c>
      <c r="X8" s="297">
        <f>W8-(W8*4.5%)-(W8-O8)*18/118</f>
        <v>42252.033898305097</v>
      </c>
      <c r="Y8" s="297">
        <f>X8*N8</f>
        <v>3299883.8474576301</v>
      </c>
    </row>
    <row r="9" spans="1:25" s="249" customFormat="1" ht="12">
      <c r="A9" s="268">
        <v>8</v>
      </c>
      <c r="B9" s="268" t="s">
        <v>24</v>
      </c>
      <c r="C9" s="268">
        <v>1</v>
      </c>
      <c r="D9" s="268">
        <v>1</v>
      </c>
      <c r="E9" s="268">
        <v>38</v>
      </c>
      <c r="F9" s="268">
        <v>7</v>
      </c>
      <c r="G9" s="276">
        <v>1</v>
      </c>
      <c r="H9" s="269">
        <v>18.600000000000001</v>
      </c>
      <c r="I9" s="269">
        <v>43</v>
      </c>
      <c r="J9" s="269">
        <v>43.5</v>
      </c>
      <c r="K9" s="269">
        <f>J9*27000</f>
        <v>1174500</v>
      </c>
      <c r="L9" s="268" t="s">
        <v>25</v>
      </c>
      <c r="M9" s="268" t="s">
        <v>26</v>
      </c>
      <c r="N9" s="269">
        <f t="shared" si="0"/>
        <v>43.5</v>
      </c>
      <c r="O9" s="285">
        <v>27000</v>
      </c>
      <c r="P9" s="285">
        <f t="shared" si="1"/>
        <v>1174500</v>
      </c>
      <c r="Q9" s="269">
        <v>33364.620000000003</v>
      </c>
      <c r="R9" s="285">
        <f t="shared" si="4"/>
        <v>1451360.97</v>
      </c>
      <c r="S9" s="285">
        <f t="shared" si="2"/>
        <v>-174071.49864406799</v>
      </c>
      <c r="T9" s="293" t="s">
        <v>28</v>
      </c>
      <c r="U9" s="293" t="s">
        <v>32</v>
      </c>
    </row>
    <row r="10" spans="1:25" s="249" customFormat="1" ht="12">
      <c r="A10" s="268">
        <v>9</v>
      </c>
      <c r="B10" s="268" t="s">
        <v>24</v>
      </c>
      <c r="C10" s="268">
        <v>1</v>
      </c>
      <c r="D10" s="268">
        <v>1</v>
      </c>
      <c r="E10" s="268">
        <v>42</v>
      </c>
      <c r="F10" s="268">
        <v>7</v>
      </c>
      <c r="G10" s="276">
        <v>1</v>
      </c>
      <c r="H10" s="269">
        <v>19.5</v>
      </c>
      <c r="I10" s="269">
        <v>46.8</v>
      </c>
      <c r="J10" s="269">
        <v>46</v>
      </c>
      <c r="K10" s="269">
        <f>J10*27000</f>
        <v>1242000</v>
      </c>
      <c r="L10" s="268" t="s">
        <v>25</v>
      </c>
      <c r="M10" s="268" t="s">
        <v>26</v>
      </c>
      <c r="N10" s="269">
        <f t="shared" si="0"/>
        <v>46</v>
      </c>
      <c r="O10" s="285">
        <v>27000</v>
      </c>
      <c r="P10" s="285">
        <f t="shared" si="1"/>
        <v>1242000</v>
      </c>
      <c r="Q10" s="269">
        <v>32871.96</v>
      </c>
      <c r="R10" s="285">
        <f t="shared" si="4"/>
        <v>1512110.16</v>
      </c>
      <c r="S10" s="285">
        <f t="shared" si="2"/>
        <v>-184443.260338983</v>
      </c>
      <c r="T10" s="293" t="s">
        <v>28</v>
      </c>
      <c r="U10" s="293" t="s">
        <v>32</v>
      </c>
    </row>
    <row r="11" spans="1:25" s="249" customFormat="1" ht="12">
      <c r="A11" s="268">
        <v>10</v>
      </c>
      <c r="B11" s="268" t="s">
        <v>24</v>
      </c>
      <c r="C11" s="268">
        <v>1</v>
      </c>
      <c r="D11" s="268">
        <v>1</v>
      </c>
      <c r="E11" s="268">
        <v>47</v>
      </c>
      <c r="F11" s="268">
        <v>8</v>
      </c>
      <c r="G11" s="276">
        <v>1</v>
      </c>
      <c r="H11" s="269">
        <v>19</v>
      </c>
      <c r="I11" s="269">
        <v>46.5</v>
      </c>
      <c r="J11" s="269">
        <v>47.6</v>
      </c>
      <c r="K11" s="269">
        <f t="shared" ref="K11:K13" si="5">J11*35000</f>
        <v>1666000</v>
      </c>
      <c r="L11" s="268" t="s">
        <v>25</v>
      </c>
      <c r="M11" s="268" t="s">
        <v>26</v>
      </c>
      <c r="N11" s="269">
        <f t="shared" ref="N11:N18" si="6">J11</f>
        <v>47.6</v>
      </c>
      <c r="O11" s="285">
        <v>29000</v>
      </c>
      <c r="P11" s="285">
        <f t="shared" si="1"/>
        <v>1380400</v>
      </c>
      <c r="Q11" s="269">
        <v>47000</v>
      </c>
      <c r="R11" s="285">
        <f t="shared" si="4"/>
        <v>2237200</v>
      </c>
      <c r="S11" s="285">
        <f t="shared" si="2"/>
        <v>-246966.10169491501</v>
      </c>
      <c r="T11" s="293" t="s">
        <v>28</v>
      </c>
      <c r="U11" s="293" t="s">
        <v>33</v>
      </c>
    </row>
    <row r="12" spans="1:25">
      <c r="A12" s="270">
        <v>11</v>
      </c>
      <c r="B12" s="270" t="s">
        <v>24</v>
      </c>
      <c r="C12" s="271">
        <v>1</v>
      </c>
      <c r="D12" s="270">
        <v>1</v>
      </c>
      <c r="E12" s="272">
        <v>51</v>
      </c>
      <c r="F12" s="273">
        <v>9</v>
      </c>
      <c r="G12" s="274">
        <v>1</v>
      </c>
      <c r="H12" s="275">
        <v>18.899999999999999</v>
      </c>
      <c r="I12" s="275">
        <v>47.3</v>
      </c>
      <c r="J12" s="275">
        <v>48.2</v>
      </c>
      <c r="K12" s="275">
        <f t="shared" si="5"/>
        <v>1687000</v>
      </c>
      <c r="L12" s="266" t="s">
        <v>27</v>
      </c>
      <c r="M12" s="266" t="s">
        <v>26</v>
      </c>
      <c r="N12" s="286">
        <f t="shared" si="6"/>
        <v>48.2</v>
      </c>
      <c r="O12" s="287">
        <v>35000</v>
      </c>
      <c r="P12" s="287">
        <f t="shared" si="1"/>
        <v>1687000</v>
      </c>
      <c r="Q12" s="294">
        <v>45000</v>
      </c>
      <c r="R12" s="295">
        <f t="shared" si="4"/>
        <v>2169000</v>
      </c>
      <c r="S12" s="296">
        <f t="shared" si="2"/>
        <v>-250474.576271186</v>
      </c>
      <c r="T12" s="291"/>
      <c r="U12" s="291"/>
      <c r="W12" s="297">
        <f>Q12-3000</f>
        <v>42000</v>
      </c>
      <c r="X12" s="297">
        <f>W12-(W12*4.5%)-(W12-O12)*18/118</f>
        <v>39042.203389830502</v>
      </c>
      <c r="Y12" s="297">
        <f>X12*N12</f>
        <v>1881834.20338983</v>
      </c>
    </row>
    <row r="13" spans="1:25" s="249" customFormat="1" ht="12">
      <c r="A13" s="268">
        <v>12</v>
      </c>
      <c r="B13" s="268" t="s">
        <v>24</v>
      </c>
      <c r="C13" s="268">
        <v>1</v>
      </c>
      <c r="D13" s="268">
        <v>1</v>
      </c>
      <c r="E13" s="268">
        <v>55</v>
      </c>
      <c r="F13" s="268">
        <v>9</v>
      </c>
      <c r="G13" s="276">
        <v>2</v>
      </c>
      <c r="H13" s="269">
        <v>35.799999999999997</v>
      </c>
      <c r="I13" s="269">
        <v>73.900000000000006</v>
      </c>
      <c r="J13" s="269">
        <v>78.099999999999994</v>
      </c>
      <c r="K13" s="269">
        <f t="shared" si="5"/>
        <v>2733500</v>
      </c>
      <c r="L13" s="268" t="s">
        <v>25</v>
      </c>
      <c r="M13" s="268" t="s">
        <v>26</v>
      </c>
      <c r="N13" s="269">
        <f t="shared" si="6"/>
        <v>78.099999999999994</v>
      </c>
      <c r="O13" s="285">
        <v>29000</v>
      </c>
      <c r="P13" s="285">
        <f t="shared" si="1"/>
        <v>2264900</v>
      </c>
      <c r="Q13" s="269">
        <v>45000</v>
      </c>
      <c r="R13" s="285">
        <f t="shared" si="4"/>
        <v>3514500</v>
      </c>
      <c r="S13" s="285">
        <f t="shared" si="2"/>
        <v>-410110.16949152498</v>
      </c>
      <c r="T13" s="293" t="s">
        <v>28</v>
      </c>
      <c r="U13" s="293" t="s">
        <v>34</v>
      </c>
    </row>
    <row r="14" spans="1:25" s="249" customFormat="1" ht="12">
      <c r="A14" s="268">
        <v>13</v>
      </c>
      <c r="B14" s="268" t="s">
        <v>24</v>
      </c>
      <c r="C14" s="268">
        <v>1</v>
      </c>
      <c r="D14" s="268">
        <v>1</v>
      </c>
      <c r="E14" s="268">
        <v>60</v>
      </c>
      <c r="F14" s="268">
        <v>10</v>
      </c>
      <c r="G14" s="276">
        <v>1</v>
      </c>
      <c r="H14" s="269">
        <v>19</v>
      </c>
      <c r="I14" s="269">
        <v>44.8</v>
      </c>
      <c r="J14" s="269">
        <v>45.9</v>
      </c>
      <c r="K14" s="269">
        <f t="shared" ref="K14:K54" si="7">J14*29000</f>
        <v>1331100</v>
      </c>
      <c r="L14" s="268" t="s">
        <v>25</v>
      </c>
      <c r="M14" s="268" t="s">
        <v>26</v>
      </c>
      <c r="N14" s="269">
        <f t="shared" si="6"/>
        <v>45.9</v>
      </c>
      <c r="O14" s="285">
        <v>29000</v>
      </c>
      <c r="P14" s="285">
        <f t="shared" si="1"/>
        <v>1331100</v>
      </c>
      <c r="Q14" s="269">
        <v>46993.46</v>
      </c>
      <c r="R14" s="285">
        <f t="shared" si="4"/>
        <v>2156999.8139999998</v>
      </c>
      <c r="S14" s="285">
        <f t="shared" si="2"/>
        <v>-195880.658644068</v>
      </c>
      <c r="T14" s="293" t="s">
        <v>28</v>
      </c>
      <c r="U14" s="293" t="s">
        <v>35</v>
      </c>
    </row>
    <row r="15" spans="1:25">
      <c r="A15" s="270">
        <v>14</v>
      </c>
      <c r="B15" s="270" t="s">
        <v>24</v>
      </c>
      <c r="C15" s="271">
        <v>1</v>
      </c>
      <c r="D15" s="270">
        <v>1</v>
      </c>
      <c r="E15" s="272">
        <v>64</v>
      </c>
      <c r="F15" s="273">
        <v>11</v>
      </c>
      <c r="G15" s="274">
        <v>1</v>
      </c>
      <c r="H15" s="275">
        <v>19.5</v>
      </c>
      <c r="I15" s="275">
        <v>45.1</v>
      </c>
      <c r="J15" s="275">
        <v>46.5</v>
      </c>
      <c r="K15" s="275">
        <f t="shared" ref="K15:K16" si="8">J15*35000</f>
        <v>1627500</v>
      </c>
      <c r="L15" s="266" t="s">
        <v>27</v>
      </c>
      <c r="M15" s="266" t="s">
        <v>26</v>
      </c>
      <c r="N15" s="286">
        <f t="shared" si="6"/>
        <v>46.5</v>
      </c>
      <c r="O15" s="287">
        <v>35000</v>
      </c>
      <c r="P15" s="287">
        <f t="shared" si="1"/>
        <v>1627500</v>
      </c>
      <c r="Q15" s="294">
        <v>44500</v>
      </c>
      <c r="R15" s="295">
        <f t="shared" si="4"/>
        <v>2069250</v>
      </c>
      <c r="S15" s="296">
        <f t="shared" si="2"/>
        <v>-241474.576271186</v>
      </c>
      <c r="T15" s="291"/>
      <c r="U15" s="291"/>
      <c r="W15" s="297">
        <f t="shared" ref="W15:W16" si="9">Q15-3000</f>
        <v>41500</v>
      </c>
      <c r="X15" s="297">
        <f t="shared" ref="X15:X16" si="10">W15-(W15*4.5%)-(W15-O15)*18/118</f>
        <v>38640.974576271197</v>
      </c>
      <c r="Y15" s="297">
        <f t="shared" ref="Y15:Y16" si="11">X15*N15</f>
        <v>1796805.3177966101</v>
      </c>
    </row>
    <row r="16" spans="1:25">
      <c r="A16" s="270">
        <v>15</v>
      </c>
      <c r="B16" s="270" t="s">
        <v>24</v>
      </c>
      <c r="C16" s="271">
        <v>1</v>
      </c>
      <c r="D16" s="270">
        <v>1</v>
      </c>
      <c r="E16" s="281">
        <v>68</v>
      </c>
      <c r="F16" s="273">
        <v>11</v>
      </c>
      <c r="G16" s="274">
        <v>1</v>
      </c>
      <c r="H16" s="275">
        <v>19</v>
      </c>
      <c r="I16" s="275">
        <v>46.5</v>
      </c>
      <c r="J16" s="275">
        <v>47.6</v>
      </c>
      <c r="K16" s="275">
        <f t="shared" si="8"/>
        <v>1666000</v>
      </c>
      <c r="L16" s="266" t="s">
        <v>27</v>
      </c>
      <c r="M16" s="266" t="s">
        <v>26</v>
      </c>
      <c r="N16" s="286">
        <f t="shared" si="6"/>
        <v>47.6</v>
      </c>
      <c r="O16" s="287">
        <v>35000</v>
      </c>
      <c r="P16" s="287">
        <f t="shared" si="1"/>
        <v>1666000</v>
      </c>
      <c r="Q16" s="294">
        <v>49500</v>
      </c>
      <c r="R16" s="295">
        <f t="shared" si="4"/>
        <v>2356200</v>
      </c>
      <c r="S16" s="296">
        <f t="shared" si="2"/>
        <v>-246584.745762712</v>
      </c>
      <c r="T16" s="291"/>
      <c r="U16" s="291"/>
      <c r="W16" s="297">
        <f t="shared" si="9"/>
        <v>46500</v>
      </c>
      <c r="X16" s="297">
        <f t="shared" si="10"/>
        <v>42653.262711864401</v>
      </c>
      <c r="Y16" s="297">
        <f t="shared" si="11"/>
        <v>2030295.3050847501</v>
      </c>
    </row>
    <row r="17" spans="1:25" s="249" customFormat="1" ht="12">
      <c r="A17" s="268">
        <v>16</v>
      </c>
      <c r="B17" s="268" t="s">
        <v>24</v>
      </c>
      <c r="C17" s="268">
        <v>1</v>
      </c>
      <c r="D17" s="268">
        <v>1</v>
      </c>
      <c r="E17" s="268">
        <v>73</v>
      </c>
      <c r="F17" s="268">
        <v>12</v>
      </c>
      <c r="G17" s="276">
        <v>1</v>
      </c>
      <c r="H17" s="269">
        <v>18.600000000000001</v>
      </c>
      <c r="I17" s="269">
        <v>43</v>
      </c>
      <c r="J17" s="269">
        <v>43.5</v>
      </c>
      <c r="K17" s="269">
        <f>J17*27000</f>
        <v>1174500</v>
      </c>
      <c r="L17" s="268" t="s">
        <v>25</v>
      </c>
      <c r="M17" s="268" t="s">
        <v>26</v>
      </c>
      <c r="N17" s="269">
        <f t="shared" si="6"/>
        <v>43.5</v>
      </c>
      <c r="O17" s="285">
        <v>27000</v>
      </c>
      <c r="P17" s="285">
        <f t="shared" si="1"/>
        <v>1174500</v>
      </c>
      <c r="Q17" s="269">
        <v>33364.620000000003</v>
      </c>
      <c r="R17" s="285">
        <f t="shared" si="4"/>
        <v>1451360.97</v>
      </c>
      <c r="S17" s="285">
        <f t="shared" si="2"/>
        <v>-174071.49864406799</v>
      </c>
      <c r="T17" s="293" t="s">
        <v>28</v>
      </c>
      <c r="U17" s="293" t="s">
        <v>32</v>
      </c>
    </row>
    <row r="18" spans="1:25" s="250" customFormat="1">
      <c r="A18" s="273">
        <v>17</v>
      </c>
      <c r="B18" s="273" t="s">
        <v>24</v>
      </c>
      <c r="C18" s="277">
        <v>1</v>
      </c>
      <c r="D18" s="273">
        <v>1</v>
      </c>
      <c r="E18" s="278">
        <v>81</v>
      </c>
      <c r="F18" s="273">
        <v>13</v>
      </c>
      <c r="G18" s="279">
        <v>1</v>
      </c>
      <c r="H18" s="280">
        <v>19</v>
      </c>
      <c r="I18" s="280">
        <v>44.8</v>
      </c>
      <c r="J18" s="280">
        <v>45.9</v>
      </c>
      <c r="K18" s="275">
        <f t="shared" ref="K18:K19" si="12">J18*35000</f>
        <v>1606500</v>
      </c>
      <c r="L18" s="266" t="s">
        <v>27</v>
      </c>
      <c r="M18" s="266" t="s">
        <v>26</v>
      </c>
      <c r="N18" s="288">
        <f t="shared" si="6"/>
        <v>45.9</v>
      </c>
      <c r="O18" s="287">
        <v>35000</v>
      </c>
      <c r="P18" s="287">
        <f t="shared" si="1"/>
        <v>1606500</v>
      </c>
      <c r="Q18" s="294">
        <v>49500</v>
      </c>
      <c r="R18" s="295">
        <f t="shared" si="4"/>
        <v>2272050</v>
      </c>
      <c r="S18" s="296">
        <f t="shared" si="2"/>
        <v>-237508.47457627099</v>
      </c>
      <c r="T18" s="298"/>
      <c r="U18" s="298"/>
      <c r="W18" s="297">
        <f t="shared" ref="W18:W19" si="13">Q18-3000</f>
        <v>46500</v>
      </c>
      <c r="X18" s="297">
        <f t="shared" ref="X18:X19" si="14">W18-(W18*4.5%)-(W18-O18)*18/118</f>
        <v>42653.262711864401</v>
      </c>
      <c r="Y18" s="297">
        <f t="shared" ref="Y18:Y19" si="15">X18*N18</f>
        <v>1957784.75847458</v>
      </c>
    </row>
    <row r="19" spans="1:25" s="250" customFormat="1">
      <c r="A19" s="270">
        <v>18</v>
      </c>
      <c r="B19" s="270" t="s">
        <v>24</v>
      </c>
      <c r="C19" s="277">
        <v>1</v>
      </c>
      <c r="D19" s="273">
        <v>1</v>
      </c>
      <c r="E19" s="282">
        <v>84</v>
      </c>
      <c r="F19" s="273">
        <v>13</v>
      </c>
      <c r="G19" s="279">
        <v>1</v>
      </c>
      <c r="H19" s="280">
        <v>19.5</v>
      </c>
      <c r="I19" s="280">
        <v>47.3</v>
      </c>
      <c r="J19" s="280">
        <v>48.7</v>
      </c>
      <c r="K19" s="275">
        <f t="shared" si="12"/>
        <v>1704500</v>
      </c>
      <c r="L19" s="266" t="s">
        <v>27</v>
      </c>
      <c r="M19" s="266" t="s">
        <v>26</v>
      </c>
      <c r="N19" s="286">
        <f t="shared" ref="N19:N54" si="16">J19</f>
        <v>48.7</v>
      </c>
      <c r="O19" s="287">
        <v>35000</v>
      </c>
      <c r="P19" s="287">
        <f t="shared" si="1"/>
        <v>1704500</v>
      </c>
      <c r="Q19" s="294">
        <v>44500</v>
      </c>
      <c r="R19" s="295">
        <f t="shared" si="4"/>
        <v>2167150</v>
      </c>
      <c r="S19" s="296">
        <f t="shared" si="2"/>
        <v>-253220.33898305101</v>
      </c>
      <c r="T19" s="298"/>
      <c r="U19" s="298"/>
      <c r="W19" s="297">
        <f t="shared" si="13"/>
        <v>41500</v>
      </c>
      <c r="X19" s="297">
        <f t="shared" si="14"/>
        <v>38640.974576271197</v>
      </c>
      <c r="Y19" s="297">
        <f t="shared" si="15"/>
        <v>1881815.46186441</v>
      </c>
    </row>
    <row r="20" spans="1:25" s="249" customFormat="1" ht="15.75" customHeight="1">
      <c r="A20" s="268">
        <v>19</v>
      </c>
      <c r="B20" s="268" t="s">
        <v>24</v>
      </c>
      <c r="C20" s="268">
        <v>1</v>
      </c>
      <c r="D20" s="268">
        <v>1</v>
      </c>
      <c r="E20" s="268">
        <v>86</v>
      </c>
      <c r="F20" s="268">
        <v>14</v>
      </c>
      <c r="G20" s="276">
        <v>1</v>
      </c>
      <c r="H20" s="269">
        <v>18.899999999999999</v>
      </c>
      <c r="I20" s="269">
        <v>47.3</v>
      </c>
      <c r="J20" s="269">
        <v>48.2</v>
      </c>
      <c r="K20" s="269">
        <f t="shared" si="7"/>
        <v>1397800</v>
      </c>
      <c r="L20" s="268" t="s">
        <v>25</v>
      </c>
      <c r="M20" s="268" t="s">
        <v>26</v>
      </c>
      <c r="N20" s="269">
        <f t="shared" si="16"/>
        <v>48.2</v>
      </c>
      <c r="O20" s="285">
        <v>29000</v>
      </c>
      <c r="P20" s="285">
        <f t="shared" si="1"/>
        <v>1397800</v>
      </c>
      <c r="Q20" s="269">
        <v>40000</v>
      </c>
      <c r="R20" s="285">
        <f t="shared" si="4"/>
        <v>1928000</v>
      </c>
      <c r="S20" s="285">
        <f t="shared" si="2"/>
        <v>-207122.033898305</v>
      </c>
      <c r="T20" s="293" t="s">
        <v>28</v>
      </c>
      <c r="U20" s="293" t="s">
        <v>36</v>
      </c>
    </row>
    <row r="21" spans="1:25">
      <c r="A21" s="270">
        <v>20</v>
      </c>
      <c r="B21" s="270" t="s">
        <v>24</v>
      </c>
      <c r="C21" s="271">
        <v>1</v>
      </c>
      <c r="D21" s="270">
        <v>1</v>
      </c>
      <c r="E21" s="281">
        <v>94</v>
      </c>
      <c r="F21" s="273">
        <v>15</v>
      </c>
      <c r="G21" s="274">
        <v>1</v>
      </c>
      <c r="H21" s="275">
        <v>18.600000000000001</v>
      </c>
      <c r="I21" s="275">
        <v>43.6</v>
      </c>
      <c r="J21" s="275">
        <v>45.4</v>
      </c>
      <c r="K21" s="275">
        <f t="shared" ref="K21:K22" si="17">J21*35000</f>
        <v>1589000</v>
      </c>
      <c r="L21" s="266" t="s">
        <v>27</v>
      </c>
      <c r="M21" s="266" t="s">
        <v>26</v>
      </c>
      <c r="N21" s="286">
        <f t="shared" si="16"/>
        <v>45.4</v>
      </c>
      <c r="O21" s="287">
        <v>35000</v>
      </c>
      <c r="P21" s="287">
        <f t="shared" si="1"/>
        <v>1589000</v>
      </c>
      <c r="Q21" s="294">
        <v>48500</v>
      </c>
      <c r="R21" s="295">
        <f t="shared" si="4"/>
        <v>2201900</v>
      </c>
      <c r="S21" s="296">
        <f t="shared" si="2"/>
        <v>-234991.52542372901</v>
      </c>
      <c r="T21" s="291"/>
      <c r="U21" s="291"/>
      <c r="W21" s="297">
        <f t="shared" ref="W21:W22" si="18">Q21-3000</f>
        <v>45500</v>
      </c>
      <c r="X21" s="297">
        <f t="shared" ref="X21:X22" si="19">W21-(W21*4.5%)-(W21-O21)*18/118</f>
        <v>41850.8050847458</v>
      </c>
      <c r="Y21" s="297">
        <f t="shared" ref="Y21:Y22" si="20">X21*N21</f>
        <v>1900026.5508474601</v>
      </c>
    </row>
    <row r="22" spans="1:25">
      <c r="A22" s="270">
        <v>21</v>
      </c>
      <c r="B22" s="270" t="s">
        <v>24</v>
      </c>
      <c r="C22" s="271">
        <v>1</v>
      </c>
      <c r="D22" s="270">
        <v>1</v>
      </c>
      <c r="E22" s="281">
        <v>97</v>
      </c>
      <c r="F22" s="273">
        <v>15</v>
      </c>
      <c r="G22" s="274">
        <v>2</v>
      </c>
      <c r="H22" s="275">
        <v>35.799999999999997</v>
      </c>
      <c r="I22" s="275">
        <v>73.900000000000006</v>
      </c>
      <c r="J22" s="275">
        <v>78.099999999999994</v>
      </c>
      <c r="K22" s="275">
        <f t="shared" si="17"/>
        <v>2733500</v>
      </c>
      <c r="L22" s="266" t="s">
        <v>27</v>
      </c>
      <c r="M22" s="266" t="s">
        <v>26</v>
      </c>
      <c r="N22" s="286">
        <f t="shared" si="16"/>
        <v>78.099999999999994</v>
      </c>
      <c r="O22" s="287">
        <v>35000</v>
      </c>
      <c r="P22" s="287">
        <f t="shared" si="1"/>
        <v>2733500</v>
      </c>
      <c r="Q22" s="294">
        <v>49000</v>
      </c>
      <c r="R22" s="295">
        <f t="shared" si="4"/>
        <v>3826900</v>
      </c>
      <c r="S22" s="296">
        <f t="shared" si="2"/>
        <v>-409500</v>
      </c>
      <c r="T22" s="291"/>
      <c r="U22" s="291"/>
      <c r="W22" s="297">
        <f t="shared" si="18"/>
        <v>46000</v>
      </c>
      <c r="X22" s="297">
        <f t="shared" si="19"/>
        <v>42252.033898305097</v>
      </c>
      <c r="Y22" s="297">
        <f t="shared" si="20"/>
        <v>3299883.8474576301</v>
      </c>
    </row>
    <row r="23" spans="1:25" s="249" customFormat="1" ht="12">
      <c r="A23" s="268">
        <v>22</v>
      </c>
      <c r="B23" s="268" t="s">
        <v>24</v>
      </c>
      <c r="C23" s="268">
        <v>1</v>
      </c>
      <c r="D23" s="268">
        <v>1</v>
      </c>
      <c r="E23" s="268">
        <v>99</v>
      </c>
      <c r="F23" s="268">
        <v>16</v>
      </c>
      <c r="G23" s="276">
        <v>1</v>
      </c>
      <c r="H23" s="269">
        <v>19.5</v>
      </c>
      <c r="I23" s="269">
        <v>45.1</v>
      </c>
      <c r="J23" s="269">
        <v>46.5</v>
      </c>
      <c r="K23" s="269">
        <f t="shared" si="7"/>
        <v>1348500</v>
      </c>
      <c r="L23" s="268" t="s">
        <v>25</v>
      </c>
      <c r="M23" s="268" t="s">
        <v>26</v>
      </c>
      <c r="N23" s="269">
        <f t="shared" si="16"/>
        <v>46.5</v>
      </c>
      <c r="O23" s="285">
        <v>29000</v>
      </c>
      <c r="P23" s="285">
        <f t="shared" si="1"/>
        <v>1348500</v>
      </c>
      <c r="Q23" s="269">
        <v>38000</v>
      </c>
      <c r="R23" s="285">
        <f t="shared" si="4"/>
        <v>1767000</v>
      </c>
      <c r="S23" s="285">
        <f t="shared" si="2"/>
        <v>-199906.779661017</v>
      </c>
      <c r="T23" s="293" t="s">
        <v>28</v>
      </c>
      <c r="U23" s="293" t="s">
        <v>37</v>
      </c>
    </row>
    <row r="24" spans="1:25">
      <c r="A24" s="270">
        <v>23</v>
      </c>
      <c r="B24" s="270" t="s">
        <v>24</v>
      </c>
      <c r="C24" s="271">
        <v>1</v>
      </c>
      <c r="D24" s="273">
        <v>2</v>
      </c>
      <c r="E24" s="281">
        <v>109</v>
      </c>
      <c r="F24" s="273">
        <v>2</v>
      </c>
      <c r="G24" s="270">
        <v>3</v>
      </c>
      <c r="H24" s="275">
        <v>54.7</v>
      </c>
      <c r="I24" s="275">
        <v>96.3</v>
      </c>
      <c r="J24" s="275">
        <v>102</v>
      </c>
      <c r="K24" s="275">
        <f t="shared" ref="K24:K33" si="21">J24*35000</f>
        <v>3570000</v>
      </c>
      <c r="L24" s="266" t="s">
        <v>27</v>
      </c>
      <c r="M24" s="266" t="s">
        <v>26</v>
      </c>
      <c r="N24" s="286">
        <f t="shared" si="16"/>
        <v>102</v>
      </c>
      <c r="O24" s="287">
        <v>35000</v>
      </c>
      <c r="P24" s="287">
        <f t="shared" si="1"/>
        <v>3570000</v>
      </c>
      <c r="Q24" s="294">
        <v>44000</v>
      </c>
      <c r="R24" s="295">
        <f t="shared" si="4"/>
        <v>4488000</v>
      </c>
      <c r="S24" s="296">
        <f t="shared" si="2"/>
        <v>-537864.40677966096</v>
      </c>
      <c r="T24" s="291"/>
      <c r="U24" s="291"/>
      <c r="W24" s="297">
        <f>Q24-3000</f>
        <v>41000</v>
      </c>
      <c r="X24" s="297">
        <f>W24-(W24*4.5%)-(W24-O24)*18/118</f>
        <v>38239.7457627119</v>
      </c>
      <c r="Y24" s="297">
        <f>X24*N24</f>
        <v>3900454.0677966098</v>
      </c>
    </row>
    <row r="25" spans="1:25" s="249" customFormat="1" ht="12">
      <c r="A25" s="268">
        <v>24</v>
      </c>
      <c r="B25" s="268" t="s">
        <v>24</v>
      </c>
      <c r="C25" s="268">
        <v>1</v>
      </c>
      <c r="D25" s="268">
        <v>2</v>
      </c>
      <c r="E25" s="268">
        <v>112</v>
      </c>
      <c r="F25" s="268">
        <v>3</v>
      </c>
      <c r="G25" s="268">
        <v>2</v>
      </c>
      <c r="H25" s="269">
        <v>35.200000000000003</v>
      </c>
      <c r="I25" s="269">
        <v>69.5</v>
      </c>
      <c r="J25" s="269">
        <v>70.599999999999994</v>
      </c>
      <c r="K25" s="269">
        <f t="shared" si="21"/>
        <v>2471000</v>
      </c>
      <c r="L25" s="268" t="s">
        <v>25</v>
      </c>
      <c r="M25" s="268" t="s">
        <v>26</v>
      </c>
      <c r="N25" s="269">
        <f t="shared" si="16"/>
        <v>70.599999999999994</v>
      </c>
      <c r="O25" s="285">
        <v>35000</v>
      </c>
      <c r="P25" s="285">
        <f t="shared" si="1"/>
        <v>2471000</v>
      </c>
      <c r="Q25" s="269">
        <v>41500</v>
      </c>
      <c r="R25" s="285">
        <f t="shared" si="4"/>
        <v>2929900</v>
      </c>
      <c r="S25" s="285">
        <f t="shared" si="2"/>
        <v>-370601.69491525402</v>
      </c>
      <c r="T25" s="293" t="s">
        <v>38</v>
      </c>
      <c r="U25" s="293" t="s">
        <v>39</v>
      </c>
    </row>
    <row r="26" spans="1:25">
      <c r="A26" s="270">
        <v>25</v>
      </c>
      <c r="B26" s="270" t="s">
        <v>24</v>
      </c>
      <c r="C26" s="271">
        <v>1</v>
      </c>
      <c r="D26" s="273">
        <v>2</v>
      </c>
      <c r="E26" s="281">
        <v>115</v>
      </c>
      <c r="F26" s="273">
        <v>4</v>
      </c>
      <c r="G26" s="270">
        <v>2</v>
      </c>
      <c r="H26" s="275">
        <v>35.200000000000003</v>
      </c>
      <c r="I26" s="275">
        <v>71</v>
      </c>
      <c r="J26" s="275">
        <v>72.099999999999994</v>
      </c>
      <c r="K26" s="275">
        <f t="shared" si="21"/>
        <v>2523500</v>
      </c>
      <c r="L26" s="266" t="s">
        <v>27</v>
      </c>
      <c r="M26" s="266" t="s">
        <v>26</v>
      </c>
      <c r="N26" s="286">
        <f t="shared" si="16"/>
        <v>72.099999999999994</v>
      </c>
      <c r="O26" s="287">
        <v>35000</v>
      </c>
      <c r="P26" s="287">
        <f t="shared" si="1"/>
        <v>2523500</v>
      </c>
      <c r="Q26" s="294">
        <v>49500</v>
      </c>
      <c r="R26" s="295">
        <f t="shared" si="4"/>
        <v>3568950</v>
      </c>
      <c r="S26" s="296">
        <f t="shared" si="2"/>
        <v>-377389.83050847502</v>
      </c>
      <c r="T26" s="291"/>
      <c r="U26" s="291"/>
      <c r="W26" s="297">
        <f t="shared" ref="W26:W27" si="22">Q26-3000</f>
        <v>46500</v>
      </c>
      <c r="X26" s="297">
        <f t="shared" ref="X26:X27" si="23">W26-(W26*4.5%)-(W26-O26)*18/118</f>
        <v>42653.262711864401</v>
      </c>
      <c r="Y26" s="297">
        <f t="shared" ref="Y26:Y27" si="24">X26*N26</f>
        <v>3075300.24152542</v>
      </c>
    </row>
    <row r="27" spans="1:25" ht="15" customHeight="1">
      <c r="A27" s="270">
        <v>26</v>
      </c>
      <c r="B27" s="270" t="s">
        <v>24</v>
      </c>
      <c r="C27" s="271">
        <v>1</v>
      </c>
      <c r="D27" s="273">
        <v>2</v>
      </c>
      <c r="E27" s="281">
        <v>118</v>
      </c>
      <c r="F27" s="273">
        <v>5</v>
      </c>
      <c r="G27" s="270">
        <v>3</v>
      </c>
      <c r="H27" s="275">
        <v>55.8</v>
      </c>
      <c r="I27" s="275">
        <v>97.4</v>
      </c>
      <c r="J27" s="275">
        <v>103.5</v>
      </c>
      <c r="K27" s="275">
        <f t="shared" si="21"/>
        <v>3622500</v>
      </c>
      <c r="L27" s="266" t="s">
        <v>27</v>
      </c>
      <c r="M27" s="266" t="s">
        <v>26</v>
      </c>
      <c r="N27" s="286">
        <f t="shared" si="16"/>
        <v>103.5</v>
      </c>
      <c r="O27" s="287">
        <v>35000</v>
      </c>
      <c r="P27" s="287">
        <f t="shared" si="1"/>
        <v>3622500</v>
      </c>
      <c r="Q27" s="294">
        <v>44000</v>
      </c>
      <c r="R27" s="295">
        <f t="shared" si="4"/>
        <v>4554000</v>
      </c>
      <c r="S27" s="296">
        <f t="shared" si="2"/>
        <v>-545872.88135593198</v>
      </c>
      <c r="T27" s="291"/>
      <c r="U27" s="291"/>
      <c r="W27" s="297">
        <f t="shared" si="22"/>
        <v>41000</v>
      </c>
      <c r="X27" s="297">
        <f t="shared" si="23"/>
        <v>38239.7457627119</v>
      </c>
      <c r="Y27" s="297">
        <f t="shared" si="24"/>
        <v>3957813.6864406802</v>
      </c>
    </row>
    <row r="28" spans="1:25" s="249" customFormat="1" ht="12">
      <c r="A28" s="268">
        <v>27</v>
      </c>
      <c r="B28" s="268" t="s">
        <v>24</v>
      </c>
      <c r="C28" s="268">
        <v>1</v>
      </c>
      <c r="D28" s="268">
        <v>2</v>
      </c>
      <c r="E28" s="268">
        <v>129</v>
      </c>
      <c r="F28" s="268">
        <v>7</v>
      </c>
      <c r="G28" s="268">
        <v>3</v>
      </c>
      <c r="H28" s="269">
        <v>54.7</v>
      </c>
      <c r="I28" s="269">
        <v>96.3</v>
      </c>
      <c r="J28" s="269">
        <v>102</v>
      </c>
      <c r="K28" s="269">
        <f t="shared" si="21"/>
        <v>3570000</v>
      </c>
      <c r="L28" s="268" t="s">
        <v>25</v>
      </c>
      <c r="M28" s="268" t="s">
        <v>26</v>
      </c>
      <c r="N28" s="269">
        <f t="shared" si="16"/>
        <v>102</v>
      </c>
      <c r="O28" s="285">
        <v>29000</v>
      </c>
      <c r="P28" s="285">
        <f t="shared" si="1"/>
        <v>2958000</v>
      </c>
      <c r="Q28" s="269"/>
      <c r="R28" s="285">
        <f t="shared" si="4"/>
        <v>0</v>
      </c>
      <c r="S28" s="285">
        <f t="shared" si="2"/>
        <v>-544576.27118644095</v>
      </c>
      <c r="T28" s="293"/>
      <c r="U28" s="293"/>
    </row>
    <row r="29" spans="1:25">
      <c r="A29" s="270">
        <v>28</v>
      </c>
      <c r="B29" s="270" t="s">
        <v>24</v>
      </c>
      <c r="C29" s="271">
        <v>1</v>
      </c>
      <c r="D29" s="273">
        <v>2</v>
      </c>
      <c r="E29" s="281">
        <v>132</v>
      </c>
      <c r="F29" s="273">
        <v>8</v>
      </c>
      <c r="G29" s="270">
        <v>2</v>
      </c>
      <c r="H29" s="275">
        <v>35.200000000000003</v>
      </c>
      <c r="I29" s="275">
        <v>71.099999999999994</v>
      </c>
      <c r="J29" s="275">
        <v>72.2</v>
      </c>
      <c r="K29" s="275">
        <f t="shared" si="21"/>
        <v>2527000</v>
      </c>
      <c r="L29" s="266" t="s">
        <v>27</v>
      </c>
      <c r="M29" s="266" t="s">
        <v>26</v>
      </c>
      <c r="N29" s="286">
        <f t="shared" si="16"/>
        <v>72.2</v>
      </c>
      <c r="O29" s="287">
        <v>35000</v>
      </c>
      <c r="P29" s="287">
        <f t="shared" si="1"/>
        <v>2527000</v>
      </c>
      <c r="Q29" s="294">
        <v>49500</v>
      </c>
      <c r="R29" s="295">
        <f t="shared" si="4"/>
        <v>3573900</v>
      </c>
      <c r="S29" s="296">
        <f t="shared" si="2"/>
        <v>-377923.72881355899</v>
      </c>
      <c r="T29" s="291"/>
      <c r="U29" s="291"/>
      <c r="W29" s="297">
        <f>Q29-3000</f>
        <v>46500</v>
      </c>
      <c r="X29" s="297">
        <f>W29-(W29*4.5%)-(W29-O29)*18/118</f>
        <v>42653.262711864401</v>
      </c>
      <c r="Y29" s="297">
        <f>X29*N29</f>
        <v>3079565.5677966098</v>
      </c>
    </row>
    <row r="30" spans="1:25" s="249" customFormat="1" ht="12">
      <c r="A30" s="268">
        <v>29</v>
      </c>
      <c r="B30" s="268" t="s">
        <v>24</v>
      </c>
      <c r="C30" s="268">
        <v>1</v>
      </c>
      <c r="D30" s="268">
        <v>2</v>
      </c>
      <c r="E30" s="268">
        <v>135</v>
      </c>
      <c r="F30" s="268">
        <v>9</v>
      </c>
      <c r="G30" s="268">
        <v>2</v>
      </c>
      <c r="H30" s="269">
        <v>35.200000000000003</v>
      </c>
      <c r="I30" s="269">
        <v>71</v>
      </c>
      <c r="J30" s="269">
        <v>72.099999999999994</v>
      </c>
      <c r="K30" s="269">
        <f t="shared" si="21"/>
        <v>2523500</v>
      </c>
      <c r="L30" s="268" t="s">
        <v>25</v>
      </c>
      <c r="M30" s="268" t="s">
        <v>26</v>
      </c>
      <c r="N30" s="269">
        <f t="shared" si="16"/>
        <v>72.099999999999994</v>
      </c>
      <c r="O30" s="285">
        <v>29000</v>
      </c>
      <c r="P30" s="285">
        <f t="shared" si="1"/>
        <v>2090900</v>
      </c>
      <c r="Q30" s="269">
        <v>47000</v>
      </c>
      <c r="R30" s="285">
        <f t="shared" si="4"/>
        <v>3388700</v>
      </c>
      <c r="S30" s="285">
        <f t="shared" si="2"/>
        <v>-377771.18644067802</v>
      </c>
      <c r="T30" s="293" t="s">
        <v>28</v>
      </c>
      <c r="U30" s="293" t="s">
        <v>40</v>
      </c>
    </row>
    <row r="31" spans="1:25">
      <c r="A31" s="270">
        <v>30</v>
      </c>
      <c r="B31" s="270" t="s">
        <v>24</v>
      </c>
      <c r="C31" s="271">
        <v>1</v>
      </c>
      <c r="D31" s="273">
        <v>2</v>
      </c>
      <c r="E31" s="281">
        <v>138</v>
      </c>
      <c r="F31" s="273">
        <v>10</v>
      </c>
      <c r="G31" s="270">
        <v>3</v>
      </c>
      <c r="H31" s="275">
        <v>55.8</v>
      </c>
      <c r="I31" s="275">
        <v>97.4</v>
      </c>
      <c r="J31" s="275">
        <v>103.5</v>
      </c>
      <c r="K31" s="275">
        <f t="shared" si="21"/>
        <v>3622500</v>
      </c>
      <c r="L31" s="266" t="s">
        <v>27</v>
      </c>
      <c r="M31" s="266" t="s">
        <v>26</v>
      </c>
      <c r="N31" s="286">
        <f t="shared" si="16"/>
        <v>103.5</v>
      </c>
      <c r="O31" s="287">
        <v>35000</v>
      </c>
      <c r="P31" s="287">
        <f t="shared" si="1"/>
        <v>3622500</v>
      </c>
      <c r="Q31" s="294">
        <v>43500</v>
      </c>
      <c r="R31" s="295">
        <f t="shared" si="4"/>
        <v>4502250</v>
      </c>
      <c r="S31" s="296">
        <f t="shared" si="2"/>
        <v>-545949.15254237305</v>
      </c>
      <c r="T31" s="291"/>
      <c r="U31" s="291"/>
      <c r="W31" s="297">
        <f>Q31-3000</f>
        <v>40500</v>
      </c>
      <c r="X31" s="297">
        <f>W31-(W31*4.5%)-(W31-O31)*18/118</f>
        <v>37838.516949152501</v>
      </c>
      <c r="Y31" s="297">
        <f>X31*N31</f>
        <v>3916286.50423729</v>
      </c>
    </row>
    <row r="32" spans="1:25" s="249" customFormat="1" ht="12">
      <c r="A32" s="268">
        <v>31</v>
      </c>
      <c r="B32" s="268" t="s">
        <v>24</v>
      </c>
      <c r="C32" s="268">
        <v>1</v>
      </c>
      <c r="D32" s="268">
        <v>2</v>
      </c>
      <c r="E32" s="268">
        <v>149</v>
      </c>
      <c r="F32" s="268">
        <v>12</v>
      </c>
      <c r="G32" s="268">
        <v>3</v>
      </c>
      <c r="H32" s="269">
        <v>54.7</v>
      </c>
      <c r="I32" s="269">
        <v>96.3</v>
      </c>
      <c r="J32" s="269">
        <v>102</v>
      </c>
      <c r="K32" s="269">
        <f t="shared" si="21"/>
        <v>3570000</v>
      </c>
      <c r="L32" s="268" t="s">
        <v>25</v>
      </c>
      <c r="M32" s="268" t="s">
        <v>26</v>
      </c>
      <c r="N32" s="269">
        <f t="shared" si="16"/>
        <v>102</v>
      </c>
      <c r="O32" s="285">
        <v>29000</v>
      </c>
      <c r="P32" s="285">
        <f t="shared" si="1"/>
        <v>2958000</v>
      </c>
      <c r="Q32" s="269">
        <v>42000</v>
      </c>
      <c r="R32" s="285">
        <f t="shared" si="4"/>
        <v>4284000</v>
      </c>
      <c r="S32" s="285">
        <f t="shared" si="2"/>
        <v>-538169.49152542395</v>
      </c>
      <c r="T32" s="293" t="s">
        <v>28</v>
      </c>
      <c r="U32" s="293"/>
    </row>
    <row r="33" spans="1:25">
      <c r="A33" s="270">
        <v>32</v>
      </c>
      <c r="B33" s="270" t="s">
        <v>24</v>
      </c>
      <c r="C33" s="271">
        <v>1</v>
      </c>
      <c r="D33" s="273">
        <v>2</v>
      </c>
      <c r="E33" s="281">
        <v>152</v>
      </c>
      <c r="F33" s="273">
        <v>13</v>
      </c>
      <c r="G33" s="270">
        <v>2</v>
      </c>
      <c r="H33" s="275">
        <v>35.200000000000003</v>
      </c>
      <c r="I33" s="275">
        <v>71.099999999999994</v>
      </c>
      <c r="J33" s="275">
        <v>72.2</v>
      </c>
      <c r="K33" s="275">
        <f t="shared" si="21"/>
        <v>2527000</v>
      </c>
      <c r="L33" s="266" t="s">
        <v>27</v>
      </c>
      <c r="M33" s="266" t="s">
        <v>26</v>
      </c>
      <c r="N33" s="286">
        <f t="shared" si="16"/>
        <v>72.2</v>
      </c>
      <c r="O33" s="287">
        <v>35000</v>
      </c>
      <c r="P33" s="287">
        <f t="shared" si="1"/>
        <v>2527000</v>
      </c>
      <c r="Q33" s="294">
        <v>49500</v>
      </c>
      <c r="R33" s="295">
        <f t="shared" si="4"/>
        <v>3573900</v>
      </c>
      <c r="S33" s="296">
        <f t="shared" si="2"/>
        <v>-377923.72881355899</v>
      </c>
      <c r="T33" s="291"/>
      <c r="U33" s="291"/>
      <c r="W33" s="297">
        <f>Q33-3000</f>
        <v>46500</v>
      </c>
      <c r="X33" s="297">
        <f>W33-(W33*4.5%)-(W33-O33)*18/118</f>
        <v>42653.262711864401</v>
      </c>
      <c r="Y33" s="297">
        <f>X33*N33</f>
        <v>3079565.5677966098</v>
      </c>
    </row>
    <row r="34" spans="1:25" s="249" customFormat="1" ht="12">
      <c r="A34" s="268">
        <v>33</v>
      </c>
      <c r="B34" s="268" t="s">
        <v>24</v>
      </c>
      <c r="C34" s="268">
        <v>1</v>
      </c>
      <c r="D34" s="268">
        <v>2</v>
      </c>
      <c r="E34" s="268">
        <v>155</v>
      </c>
      <c r="F34" s="268">
        <v>14</v>
      </c>
      <c r="G34" s="268">
        <v>2</v>
      </c>
      <c r="H34" s="269">
        <v>35.200000000000003</v>
      </c>
      <c r="I34" s="269">
        <v>71</v>
      </c>
      <c r="J34" s="269">
        <v>72.099999999999994</v>
      </c>
      <c r="K34" s="269">
        <f t="shared" si="7"/>
        <v>2090900</v>
      </c>
      <c r="L34" s="268" t="s">
        <v>25</v>
      </c>
      <c r="M34" s="268" t="s">
        <v>26</v>
      </c>
      <c r="N34" s="269">
        <f t="shared" si="16"/>
        <v>72.099999999999994</v>
      </c>
      <c r="O34" s="285">
        <v>29000</v>
      </c>
      <c r="P34" s="285">
        <f t="shared" si="1"/>
        <v>2090900</v>
      </c>
      <c r="Q34" s="269">
        <v>46000</v>
      </c>
      <c r="R34" s="285">
        <f t="shared" si="4"/>
        <v>3316600</v>
      </c>
      <c r="S34" s="285">
        <f t="shared" si="2"/>
        <v>-311933.89830508502</v>
      </c>
      <c r="T34" s="293" t="s">
        <v>28</v>
      </c>
      <c r="U34" s="293" t="s">
        <v>41</v>
      </c>
    </row>
    <row r="35" spans="1:25">
      <c r="A35" s="270">
        <v>34</v>
      </c>
      <c r="B35" s="270" t="s">
        <v>24</v>
      </c>
      <c r="C35" s="271">
        <v>1</v>
      </c>
      <c r="D35" s="273">
        <v>2</v>
      </c>
      <c r="E35" s="281">
        <v>158</v>
      </c>
      <c r="F35" s="273">
        <v>15</v>
      </c>
      <c r="G35" s="270">
        <v>3</v>
      </c>
      <c r="H35" s="275">
        <v>55.8</v>
      </c>
      <c r="I35" s="275">
        <v>97.4</v>
      </c>
      <c r="J35" s="275">
        <v>103.5</v>
      </c>
      <c r="K35" s="275">
        <f t="shared" ref="K35:K38" si="25">J35*35000</f>
        <v>3622500</v>
      </c>
      <c r="L35" s="266" t="s">
        <v>27</v>
      </c>
      <c r="M35" s="266" t="s">
        <v>26</v>
      </c>
      <c r="N35" s="286">
        <f t="shared" si="16"/>
        <v>103.5</v>
      </c>
      <c r="O35" s="287">
        <v>35000</v>
      </c>
      <c r="P35" s="287">
        <f t="shared" si="1"/>
        <v>3622500</v>
      </c>
      <c r="Q35" s="294">
        <v>43000</v>
      </c>
      <c r="R35" s="295">
        <f t="shared" si="4"/>
        <v>4450500</v>
      </c>
      <c r="S35" s="296">
        <f t="shared" si="2"/>
        <v>-546025.423728814</v>
      </c>
      <c r="T35" s="291"/>
      <c r="U35" s="291"/>
      <c r="W35" s="297">
        <f t="shared" ref="W35:W38" si="26">Q35-3000</f>
        <v>40000</v>
      </c>
      <c r="X35" s="297">
        <f t="shared" ref="X35:X38" si="27">W35-(W35*4.5%)-(W35-O35)*18/118</f>
        <v>37437.288135593197</v>
      </c>
      <c r="Y35" s="297">
        <f t="shared" ref="Y35:Y38" si="28">X35*N35</f>
        <v>3874759.3220338998</v>
      </c>
    </row>
    <row r="36" spans="1:25">
      <c r="A36" s="270">
        <v>35</v>
      </c>
      <c r="B36" s="270" t="s">
        <v>24</v>
      </c>
      <c r="C36" s="271">
        <v>1</v>
      </c>
      <c r="D36" s="273">
        <v>3</v>
      </c>
      <c r="E36" s="281">
        <v>168</v>
      </c>
      <c r="F36" s="273">
        <v>2</v>
      </c>
      <c r="G36" s="274">
        <v>1</v>
      </c>
      <c r="H36" s="275">
        <v>19</v>
      </c>
      <c r="I36" s="275">
        <v>45.6</v>
      </c>
      <c r="J36" s="275">
        <v>46.7</v>
      </c>
      <c r="K36" s="275">
        <f t="shared" si="25"/>
        <v>1634500</v>
      </c>
      <c r="L36" s="266" t="s">
        <v>27</v>
      </c>
      <c r="M36" s="266" t="s">
        <v>26</v>
      </c>
      <c r="N36" s="286">
        <f t="shared" si="16"/>
        <v>46.7</v>
      </c>
      <c r="O36" s="287">
        <v>35000</v>
      </c>
      <c r="P36" s="287">
        <f t="shared" si="1"/>
        <v>1634500</v>
      </c>
      <c r="Q36" s="294">
        <v>45000</v>
      </c>
      <c r="R36" s="295">
        <f t="shared" si="4"/>
        <v>2101500</v>
      </c>
      <c r="S36" s="296">
        <f t="shared" si="2"/>
        <v>-242466.10169491501</v>
      </c>
      <c r="T36" s="291"/>
      <c r="U36" s="291"/>
      <c r="W36" s="297">
        <f t="shared" si="26"/>
        <v>42000</v>
      </c>
      <c r="X36" s="297">
        <f t="shared" si="27"/>
        <v>39042.203389830502</v>
      </c>
      <c r="Y36" s="297">
        <f t="shared" si="28"/>
        <v>1823270.8983050799</v>
      </c>
    </row>
    <row r="37" spans="1:25">
      <c r="A37" s="270">
        <v>36</v>
      </c>
      <c r="B37" s="270" t="s">
        <v>24</v>
      </c>
      <c r="C37" s="271">
        <v>1</v>
      </c>
      <c r="D37" s="273">
        <v>3</v>
      </c>
      <c r="E37" s="272">
        <v>171</v>
      </c>
      <c r="F37" s="273">
        <v>2</v>
      </c>
      <c r="G37" s="274">
        <v>1</v>
      </c>
      <c r="H37" s="275">
        <v>19.5</v>
      </c>
      <c r="I37" s="275">
        <v>44.3</v>
      </c>
      <c r="J37" s="275">
        <v>45.7</v>
      </c>
      <c r="K37" s="275">
        <f t="shared" si="25"/>
        <v>1599500</v>
      </c>
      <c r="L37" s="266" t="s">
        <v>27</v>
      </c>
      <c r="M37" s="266" t="s">
        <v>26</v>
      </c>
      <c r="N37" s="286">
        <f t="shared" si="16"/>
        <v>45.7</v>
      </c>
      <c r="O37" s="287">
        <v>35000</v>
      </c>
      <c r="P37" s="287">
        <f t="shared" si="1"/>
        <v>1599500</v>
      </c>
      <c r="Q37" s="294">
        <v>45000</v>
      </c>
      <c r="R37" s="295">
        <f t="shared" si="4"/>
        <v>2056500</v>
      </c>
      <c r="S37" s="296">
        <f t="shared" si="2"/>
        <v>-237127.11864406799</v>
      </c>
      <c r="T37" s="291"/>
      <c r="U37" s="291"/>
      <c r="W37" s="297">
        <f t="shared" si="26"/>
        <v>42000</v>
      </c>
      <c r="X37" s="297">
        <f t="shared" si="27"/>
        <v>39042.203389830502</v>
      </c>
      <c r="Y37" s="297">
        <f t="shared" si="28"/>
        <v>1784228.6949152499</v>
      </c>
    </row>
    <row r="38" spans="1:25" s="250" customFormat="1">
      <c r="A38" s="273">
        <v>37</v>
      </c>
      <c r="B38" s="273" t="s">
        <v>24</v>
      </c>
      <c r="C38" s="277">
        <v>1</v>
      </c>
      <c r="D38" s="273">
        <v>3</v>
      </c>
      <c r="E38" s="278">
        <v>173</v>
      </c>
      <c r="F38" s="273">
        <v>3</v>
      </c>
      <c r="G38" s="279">
        <v>2</v>
      </c>
      <c r="H38" s="280">
        <v>35.299999999999997</v>
      </c>
      <c r="I38" s="280">
        <v>72.3</v>
      </c>
      <c r="J38" s="280">
        <v>76.099999999999994</v>
      </c>
      <c r="K38" s="275">
        <f t="shared" si="25"/>
        <v>2663500</v>
      </c>
      <c r="L38" s="266" t="s">
        <v>27</v>
      </c>
      <c r="M38" s="266" t="s">
        <v>26</v>
      </c>
      <c r="N38" s="288">
        <f t="shared" si="16"/>
        <v>76.099999999999994</v>
      </c>
      <c r="O38" s="287">
        <v>35000</v>
      </c>
      <c r="P38" s="287">
        <f t="shared" si="1"/>
        <v>2663500</v>
      </c>
      <c r="Q38" s="294">
        <v>44500</v>
      </c>
      <c r="R38" s="295">
        <f t="shared" si="4"/>
        <v>3386450</v>
      </c>
      <c r="S38" s="296">
        <f t="shared" si="2"/>
        <v>-399508.47457627102</v>
      </c>
      <c r="T38" s="298"/>
      <c r="U38" s="298"/>
      <c r="W38" s="297">
        <f t="shared" si="26"/>
        <v>41500</v>
      </c>
      <c r="X38" s="297">
        <f t="shared" si="27"/>
        <v>38640.974576271197</v>
      </c>
      <c r="Y38" s="297">
        <f t="shared" si="28"/>
        <v>2940578.1652542399</v>
      </c>
    </row>
    <row r="39" spans="1:25" s="249" customFormat="1" ht="12">
      <c r="A39" s="268">
        <v>38</v>
      </c>
      <c r="B39" s="268" t="s">
        <v>24</v>
      </c>
      <c r="C39" s="268">
        <v>1</v>
      </c>
      <c r="D39" s="268">
        <v>3</v>
      </c>
      <c r="E39" s="268">
        <v>176</v>
      </c>
      <c r="F39" s="268">
        <v>3</v>
      </c>
      <c r="G39" s="276">
        <v>2</v>
      </c>
      <c r="H39" s="269">
        <v>33.299999999999997</v>
      </c>
      <c r="I39" s="269">
        <v>65.5</v>
      </c>
      <c r="J39" s="269">
        <v>68.2</v>
      </c>
      <c r="K39" s="269">
        <f t="shared" si="7"/>
        <v>1977800</v>
      </c>
      <c r="L39" s="268" t="s">
        <v>25</v>
      </c>
      <c r="M39" s="268" t="s">
        <v>26</v>
      </c>
      <c r="N39" s="269">
        <f t="shared" si="16"/>
        <v>68.2</v>
      </c>
      <c r="O39" s="285">
        <v>29000</v>
      </c>
      <c r="P39" s="285">
        <f t="shared" si="1"/>
        <v>1977800</v>
      </c>
      <c r="Q39" s="269">
        <v>40500</v>
      </c>
      <c r="R39" s="285">
        <f t="shared" si="4"/>
        <v>2762100</v>
      </c>
      <c r="S39" s="285">
        <f t="shared" si="2"/>
        <v>-295520.33898305101</v>
      </c>
      <c r="T39" s="293" t="s">
        <v>28</v>
      </c>
      <c r="U39" s="293" t="s">
        <v>42</v>
      </c>
    </row>
    <row r="40" spans="1:25">
      <c r="A40" s="270">
        <v>39</v>
      </c>
      <c r="B40" s="270" t="s">
        <v>24</v>
      </c>
      <c r="C40" s="271">
        <v>1</v>
      </c>
      <c r="D40" s="273">
        <v>3</v>
      </c>
      <c r="E40" s="272">
        <v>178</v>
      </c>
      <c r="F40" s="273">
        <v>4</v>
      </c>
      <c r="G40" s="274">
        <v>1</v>
      </c>
      <c r="H40" s="275">
        <v>19.5</v>
      </c>
      <c r="I40" s="275">
        <v>47.2</v>
      </c>
      <c r="J40" s="275">
        <v>48.6</v>
      </c>
      <c r="K40" s="275">
        <f t="shared" ref="K40:K52" si="29">J40*35000</f>
        <v>1701000</v>
      </c>
      <c r="L40" s="266" t="s">
        <v>27</v>
      </c>
      <c r="M40" s="266" t="s">
        <v>26</v>
      </c>
      <c r="N40" s="286">
        <f t="shared" si="16"/>
        <v>48.6</v>
      </c>
      <c r="O40" s="287">
        <v>35000</v>
      </c>
      <c r="P40" s="287">
        <f t="shared" si="1"/>
        <v>1701000</v>
      </c>
      <c r="Q40" s="294">
        <v>45000</v>
      </c>
      <c r="R40" s="295">
        <f t="shared" si="4"/>
        <v>2187000</v>
      </c>
      <c r="S40" s="296">
        <f t="shared" si="2"/>
        <v>-252610.16949152501</v>
      </c>
      <c r="T40" s="291"/>
      <c r="U40" s="291"/>
      <c r="W40" s="297">
        <f t="shared" ref="W40:W41" si="30">Q40-3000</f>
        <v>42000</v>
      </c>
      <c r="X40" s="297">
        <f t="shared" ref="X40:X41" si="31">W40-(W40*4.5%)-(W40-O40)*18/118</f>
        <v>39042.203389830502</v>
      </c>
      <c r="Y40" s="297">
        <f t="shared" ref="Y40:Y41" si="32">X40*N40</f>
        <v>1897451.0847457601</v>
      </c>
    </row>
    <row r="41" spans="1:25">
      <c r="A41" s="270">
        <v>40</v>
      </c>
      <c r="B41" s="270" t="s">
        <v>24</v>
      </c>
      <c r="C41" s="271">
        <v>1</v>
      </c>
      <c r="D41" s="273">
        <v>3</v>
      </c>
      <c r="E41" s="281">
        <v>181</v>
      </c>
      <c r="F41" s="273">
        <v>4</v>
      </c>
      <c r="G41" s="274">
        <v>2</v>
      </c>
      <c r="H41" s="275">
        <v>35.200000000000003</v>
      </c>
      <c r="I41" s="275">
        <v>69</v>
      </c>
      <c r="J41" s="275">
        <v>70.099999999999994</v>
      </c>
      <c r="K41" s="275">
        <f t="shared" si="29"/>
        <v>2453500</v>
      </c>
      <c r="L41" s="266" t="s">
        <v>27</v>
      </c>
      <c r="M41" s="266" t="s">
        <v>26</v>
      </c>
      <c r="N41" s="286">
        <f t="shared" si="16"/>
        <v>70.099999999999994</v>
      </c>
      <c r="O41" s="287">
        <v>35000</v>
      </c>
      <c r="P41" s="287">
        <f t="shared" si="1"/>
        <v>2453500</v>
      </c>
      <c r="Q41" s="294">
        <v>49500</v>
      </c>
      <c r="R41" s="295">
        <f t="shared" si="4"/>
        <v>3469950</v>
      </c>
      <c r="S41" s="296">
        <f t="shared" si="2"/>
        <v>-366711.86440677999</v>
      </c>
      <c r="T41" s="291"/>
      <c r="U41" s="291"/>
      <c r="W41" s="297">
        <f t="shared" si="30"/>
        <v>46500</v>
      </c>
      <c r="X41" s="297">
        <f t="shared" si="31"/>
        <v>42653.262711864401</v>
      </c>
      <c r="Y41" s="297">
        <f t="shared" si="32"/>
        <v>2989993.7161016902</v>
      </c>
    </row>
    <row r="42" spans="1:25" s="249" customFormat="1" ht="12">
      <c r="A42" s="268">
        <v>41</v>
      </c>
      <c r="B42" s="268" t="s">
        <v>24</v>
      </c>
      <c r="C42" s="268">
        <v>1</v>
      </c>
      <c r="D42" s="268">
        <v>3</v>
      </c>
      <c r="E42" s="268">
        <v>186</v>
      </c>
      <c r="F42" s="268">
        <v>5</v>
      </c>
      <c r="G42" s="276">
        <v>1</v>
      </c>
      <c r="H42" s="269">
        <v>19</v>
      </c>
      <c r="I42" s="269">
        <v>47.2</v>
      </c>
      <c r="J42" s="269">
        <v>48.3</v>
      </c>
      <c r="K42" s="269">
        <f t="shared" si="29"/>
        <v>1690500</v>
      </c>
      <c r="L42" s="268" t="s">
        <v>25</v>
      </c>
      <c r="M42" s="268" t="s">
        <v>26</v>
      </c>
      <c r="N42" s="269">
        <f t="shared" si="16"/>
        <v>48.3</v>
      </c>
      <c r="O42" s="285">
        <v>29000</v>
      </c>
      <c r="P42" s="285">
        <f t="shared" si="1"/>
        <v>1400700</v>
      </c>
      <c r="Q42" s="269">
        <v>46000</v>
      </c>
      <c r="R42" s="285">
        <f t="shared" si="4"/>
        <v>2221800</v>
      </c>
      <c r="S42" s="285">
        <f t="shared" si="2"/>
        <v>-250855.93220339</v>
      </c>
      <c r="T42" s="293"/>
      <c r="U42" s="293" t="s">
        <v>43</v>
      </c>
    </row>
    <row r="43" spans="1:25">
      <c r="A43" s="270">
        <v>42</v>
      </c>
      <c r="B43" s="270" t="s">
        <v>24</v>
      </c>
      <c r="C43" s="271">
        <v>1</v>
      </c>
      <c r="D43" s="273">
        <v>3</v>
      </c>
      <c r="E43" s="281">
        <v>191</v>
      </c>
      <c r="F43" s="273">
        <v>6</v>
      </c>
      <c r="G43" s="274">
        <v>2</v>
      </c>
      <c r="H43" s="275">
        <v>35.299999999999997</v>
      </c>
      <c r="I43" s="275">
        <v>72.3</v>
      </c>
      <c r="J43" s="275">
        <v>76.099999999999994</v>
      </c>
      <c r="K43" s="275">
        <f t="shared" si="29"/>
        <v>2663500</v>
      </c>
      <c r="L43" s="266" t="s">
        <v>27</v>
      </c>
      <c r="M43" s="266" t="s">
        <v>26</v>
      </c>
      <c r="N43" s="286">
        <f t="shared" si="16"/>
        <v>76.099999999999994</v>
      </c>
      <c r="O43" s="287">
        <v>35000</v>
      </c>
      <c r="P43" s="287">
        <f t="shared" si="1"/>
        <v>2663500</v>
      </c>
      <c r="Q43" s="294">
        <v>49000</v>
      </c>
      <c r="R43" s="295">
        <f t="shared" si="4"/>
        <v>3728900</v>
      </c>
      <c r="S43" s="296">
        <f t="shared" si="2"/>
        <v>-398822.03389830497</v>
      </c>
      <c r="T43" s="291"/>
      <c r="U43" s="291"/>
      <c r="W43" s="297">
        <f t="shared" ref="W43:W52" si="33">Q43-3000</f>
        <v>46000</v>
      </c>
      <c r="X43" s="297">
        <f t="shared" ref="X43:X52" si="34">W43-(W43*4.5%)-(W43-O43)*18/118</f>
        <v>42252.033898305097</v>
      </c>
      <c r="Y43" s="297">
        <f t="shared" ref="Y43:Y52" si="35">X43*N43</f>
        <v>3215379.7796610198</v>
      </c>
    </row>
    <row r="44" spans="1:25">
      <c r="A44" s="270">
        <v>43</v>
      </c>
      <c r="B44" s="270" t="s">
        <v>24</v>
      </c>
      <c r="C44" s="271">
        <v>1</v>
      </c>
      <c r="D44" s="273">
        <v>3</v>
      </c>
      <c r="E44" s="272">
        <v>196</v>
      </c>
      <c r="F44" s="273">
        <v>7</v>
      </c>
      <c r="G44" s="274">
        <v>1</v>
      </c>
      <c r="H44" s="275">
        <v>19.5</v>
      </c>
      <c r="I44" s="275">
        <v>47.2</v>
      </c>
      <c r="J44" s="275">
        <v>48.6</v>
      </c>
      <c r="K44" s="275">
        <f t="shared" si="29"/>
        <v>1701000</v>
      </c>
      <c r="L44" s="266" t="s">
        <v>27</v>
      </c>
      <c r="M44" s="266" t="s">
        <v>26</v>
      </c>
      <c r="N44" s="286">
        <f t="shared" si="16"/>
        <v>48.6</v>
      </c>
      <c r="O44" s="287">
        <v>35000</v>
      </c>
      <c r="P44" s="287">
        <f t="shared" si="1"/>
        <v>1701000</v>
      </c>
      <c r="Q44" s="294">
        <v>45000</v>
      </c>
      <c r="R44" s="295">
        <f t="shared" si="4"/>
        <v>2187000</v>
      </c>
      <c r="S44" s="296">
        <f t="shared" si="2"/>
        <v>-252610.16949152501</v>
      </c>
      <c r="T44" s="291"/>
      <c r="U44" s="291"/>
      <c r="W44" s="297">
        <f t="shared" si="33"/>
        <v>42000</v>
      </c>
      <c r="X44" s="297">
        <f t="shared" si="34"/>
        <v>39042.203389830502</v>
      </c>
      <c r="Y44" s="297">
        <f t="shared" si="35"/>
        <v>1897451.0847457601</v>
      </c>
    </row>
    <row r="45" spans="1:25">
      <c r="A45" s="270">
        <v>44</v>
      </c>
      <c r="B45" s="270" t="s">
        <v>24</v>
      </c>
      <c r="C45" s="271">
        <v>1</v>
      </c>
      <c r="D45" s="273">
        <v>3</v>
      </c>
      <c r="E45" s="272">
        <v>207</v>
      </c>
      <c r="F45" s="273">
        <v>8</v>
      </c>
      <c r="G45" s="274">
        <v>1</v>
      </c>
      <c r="H45" s="275">
        <v>19.5</v>
      </c>
      <c r="I45" s="275">
        <v>44.3</v>
      </c>
      <c r="J45" s="275">
        <v>45.7</v>
      </c>
      <c r="K45" s="275">
        <f t="shared" si="29"/>
        <v>1599500</v>
      </c>
      <c r="L45" s="266" t="s">
        <v>27</v>
      </c>
      <c r="M45" s="266" t="s">
        <v>26</v>
      </c>
      <c r="N45" s="286">
        <f t="shared" si="16"/>
        <v>45.7</v>
      </c>
      <c r="O45" s="287">
        <v>35000</v>
      </c>
      <c r="P45" s="287">
        <f t="shared" si="1"/>
        <v>1599500</v>
      </c>
      <c r="Q45" s="294">
        <v>45000</v>
      </c>
      <c r="R45" s="295">
        <f t="shared" si="4"/>
        <v>2056500</v>
      </c>
      <c r="S45" s="296">
        <f t="shared" si="2"/>
        <v>-237127.11864406799</v>
      </c>
      <c r="T45" s="291"/>
      <c r="U45" s="291"/>
      <c r="W45" s="297">
        <f t="shared" si="33"/>
        <v>42000</v>
      </c>
      <c r="X45" s="297">
        <f t="shared" si="34"/>
        <v>39042.203389830502</v>
      </c>
      <c r="Y45" s="297">
        <f t="shared" si="35"/>
        <v>1784228.6949152499</v>
      </c>
    </row>
    <row r="46" spans="1:25">
      <c r="A46" s="270">
        <v>45</v>
      </c>
      <c r="B46" s="270" t="s">
        <v>24</v>
      </c>
      <c r="C46" s="271">
        <v>1</v>
      </c>
      <c r="D46" s="273">
        <v>3</v>
      </c>
      <c r="E46" s="278">
        <v>212</v>
      </c>
      <c r="F46" s="273">
        <v>9</v>
      </c>
      <c r="G46" s="274">
        <v>2</v>
      </c>
      <c r="H46" s="275">
        <v>33.299999999999997</v>
      </c>
      <c r="I46" s="275">
        <v>67.099999999999994</v>
      </c>
      <c r="J46" s="275">
        <v>69.8</v>
      </c>
      <c r="K46" s="275">
        <f t="shared" si="29"/>
        <v>2443000</v>
      </c>
      <c r="L46" s="266" t="s">
        <v>27</v>
      </c>
      <c r="M46" s="266" t="s">
        <v>26</v>
      </c>
      <c r="N46" s="286">
        <f t="shared" si="16"/>
        <v>69.8</v>
      </c>
      <c r="O46" s="287">
        <v>35000</v>
      </c>
      <c r="P46" s="287">
        <f t="shared" si="1"/>
        <v>2443000</v>
      </c>
      <c r="Q46" s="294">
        <v>49000</v>
      </c>
      <c r="R46" s="295">
        <f t="shared" si="4"/>
        <v>3420200</v>
      </c>
      <c r="S46" s="296">
        <f t="shared" si="2"/>
        <v>-365186.44067796599</v>
      </c>
      <c r="T46" s="298"/>
      <c r="U46" s="291"/>
      <c r="W46" s="297">
        <f t="shared" si="33"/>
        <v>46000</v>
      </c>
      <c r="X46" s="297">
        <f t="shared" si="34"/>
        <v>42252.033898305097</v>
      </c>
      <c r="Y46" s="297">
        <f t="shared" si="35"/>
        <v>2949191.9661016902</v>
      </c>
    </row>
    <row r="47" spans="1:25">
      <c r="A47" s="270">
        <v>46</v>
      </c>
      <c r="B47" s="270" t="s">
        <v>24</v>
      </c>
      <c r="C47" s="271">
        <v>1</v>
      </c>
      <c r="D47" s="273">
        <v>3</v>
      </c>
      <c r="E47" s="281">
        <v>217</v>
      </c>
      <c r="F47" s="273">
        <v>10</v>
      </c>
      <c r="G47" s="274">
        <v>2</v>
      </c>
      <c r="H47" s="275">
        <v>35.200000000000003</v>
      </c>
      <c r="I47" s="275">
        <v>69</v>
      </c>
      <c r="J47" s="275">
        <v>70.099999999999994</v>
      </c>
      <c r="K47" s="275">
        <f t="shared" si="29"/>
        <v>2453500</v>
      </c>
      <c r="L47" s="266" t="s">
        <v>27</v>
      </c>
      <c r="M47" s="266" t="s">
        <v>26</v>
      </c>
      <c r="N47" s="286">
        <f t="shared" si="16"/>
        <v>70.099999999999994</v>
      </c>
      <c r="O47" s="287">
        <v>35000</v>
      </c>
      <c r="P47" s="287">
        <f t="shared" si="1"/>
        <v>2453500</v>
      </c>
      <c r="Q47" s="294">
        <v>49500</v>
      </c>
      <c r="R47" s="295">
        <f t="shared" si="4"/>
        <v>3469950</v>
      </c>
      <c r="S47" s="296">
        <f t="shared" si="2"/>
        <v>-366711.86440677999</v>
      </c>
      <c r="T47" s="291"/>
      <c r="U47" s="291"/>
      <c r="W47" s="297">
        <f t="shared" si="33"/>
        <v>46500</v>
      </c>
      <c r="X47" s="297">
        <f t="shared" si="34"/>
        <v>42653.262711864401</v>
      </c>
      <c r="Y47" s="297">
        <f t="shared" si="35"/>
        <v>2989993.7161016902</v>
      </c>
    </row>
    <row r="48" spans="1:25">
      <c r="A48" s="270">
        <v>47</v>
      </c>
      <c r="B48" s="270" t="s">
        <v>24</v>
      </c>
      <c r="C48" s="271">
        <v>1</v>
      </c>
      <c r="D48" s="273">
        <v>3</v>
      </c>
      <c r="E48" s="281">
        <v>222</v>
      </c>
      <c r="F48" s="273">
        <v>11</v>
      </c>
      <c r="G48" s="274">
        <v>1</v>
      </c>
      <c r="H48" s="275">
        <v>19</v>
      </c>
      <c r="I48" s="275">
        <v>47.2</v>
      </c>
      <c r="J48" s="275">
        <v>48.3</v>
      </c>
      <c r="K48" s="275">
        <f t="shared" si="29"/>
        <v>1690500</v>
      </c>
      <c r="L48" s="266" t="s">
        <v>27</v>
      </c>
      <c r="M48" s="266" t="s">
        <v>26</v>
      </c>
      <c r="N48" s="286">
        <f t="shared" si="16"/>
        <v>48.3</v>
      </c>
      <c r="O48" s="287">
        <v>35000</v>
      </c>
      <c r="P48" s="287">
        <f t="shared" si="1"/>
        <v>1690500</v>
      </c>
      <c r="Q48" s="294">
        <v>49500</v>
      </c>
      <c r="R48" s="295">
        <f t="shared" si="4"/>
        <v>2390850</v>
      </c>
      <c r="S48" s="296">
        <f t="shared" si="2"/>
        <v>-250322.033898305</v>
      </c>
      <c r="T48" s="291"/>
      <c r="U48" s="291"/>
      <c r="W48" s="297">
        <f t="shared" si="33"/>
        <v>46500</v>
      </c>
      <c r="X48" s="297">
        <f t="shared" si="34"/>
        <v>42653.262711864401</v>
      </c>
      <c r="Y48" s="297">
        <f t="shared" si="35"/>
        <v>2060152.5889830501</v>
      </c>
    </row>
    <row r="49" spans="1:25">
      <c r="A49" s="270">
        <v>48</v>
      </c>
      <c r="B49" s="270" t="s">
        <v>24</v>
      </c>
      <c r="C49" s="271">
        <v>1</v>
      </c>
      <c r="D49" s="273">
        <v>3</v>
      </c>
      <c r="E49" s="281">
        <v>227</v>
      </c>
      <c r="F49" s="273">
        <v>12</v>
      </c>
      <c r="G49" s="274">
        <v>2</v>
      </c>
      <c r="H49" s="275">
        <v>35.299999999999997</v>
      </c>
      <c r="I49" s="280">
        <v>72.3</v>
      </c>
      <c r="J49" s="280">
        <v>76.099999999999994</v>
      </c>
      <c r="K49" s="275">
        <f t="shared" si="29"/>
        <v>2663500</v>
      </c>
      <c r="L49" s="266" t="s">
        <v>27</v>
      </c>
      <c r="M49" s="266" t="s">
        <v>26</v>
      </c>
      <c r="N49" s="286">
        <f t="shared" si="16"/>
        <v>76.099999999999994</v>
      </c>
      <c r="O49" s="287">
        <v>35000</v>
      </c>
      <c r="P49" s="287">
        <f t="shared" si="1"/>
        <v>2663500</v>
      </c>
      <c r="Q49" s="294">
        <v>49000</v>
      </c>
      <c r="R49" s="295">
        <f t="shared" si="4"/>
        <v>3728900</v>
      </c>
      <c r="S49" s="296">
        <f t="shared" si="2"/>
        <v>-398822.03389830497</v>
      </c>
      <c r="T49" s="291"/>
      <c r="U49" s="291"/>
      <c r="W49" s="297">
        <f t="shared" si="33"/>
        <v>46000</v>
      </c>
      <c r="X49" s="297">
        <f t="shared" si="34"/>
        <v>42252.033898305097</v>
      </c>
      <c r="Y49" s="297">
        <f t="shared" si="35"/>
        <v>3215379.7796610198</v>
      </c>
    </row>
    <row r="50" spans="1:25">
      <c r="A50" s="270">
        <v>49</v>
      </c>
      <c r="B50" s="270" t="s">
        <v>24</v>
      </c>
      <c r="C50" s="271">
        <v>1</v>
      </c>
      <c r="D50" s="273">
        <v>3</v>
      </c>
      <c r="E50" s="272">
        <v>232</v>
      </c>
      <c r="F50" s="273">
        <v>13</v>
      </c>
      <c r="G50" s="274">
        <v>1</v>
      </c>
      <c r="H50" s="275">
        <v>19.5</v>
      </c>
      <c r="I50" s="280">
        <v>47.2</v>
      </c>
      <c r="J50" s="280">
        <v>48.6</v>
      </c>
      <c r="K50" s="275">
        <f t="shared" si="29"/>
        <v>1701000</v>
      </c>
      <c r="L50" s="266" t="s">
        <v>27</v>
      </c>
      <c r="M50" s="266" t="s">
        <v>26</v>
      </c>
      <c r="N50" s="286">
        <f t="shared" si="16"/>
        <v>48.6</v>
      </c>
      <c r="O50" s="287">
        <v>35000</v>
      </c>
      <c r="P50" s="287">
        <f t="shared" si="1"/>
        <v>1701000</v>
      </c>
      <c r="Q50" s="294">
        <v>44500</v>
      </c>
      <c r="R50" s="295">
        <f t="shared" si="4"/>
        <v>2162700</v>
      </c>
      <c r="S50" s="296">
        <f t="shared" si="2"/>
        <v>-252686.44067796599</v>
      </c>
      <c r="T50" s="291"/>
      <c r="U50" s="291"/>
      <c r="W50" s="297">
        <f t="shared" si="33"/>
        <v>41500</v>
      </c>
      <c r="X50" s="297">
        <f t="shared" si="34"/>
        <v>38640.974576271197</v>
      </c>
      <c r="Y50" s="297">
        <f t="shared" si="35"/>
        <v>1877951.3644067801</v>
      </c>
    </row>
    <row r="51" spans="1:25">
      <c r="A51" s="270">
        <v>50</v>
      </c>
      <c r="B51" s="270" t="s">
        <v>24</v>
      </c>
      <c r="C51" s="271">
        <v>1</v>
      </c>
      <c r="D51" s="273">
        <v>3</v>
      </c>
      <c r="E51" s="272">
        <v>243</v>
      </c>
      <c r="F51" s="273">
        <v>14</v>
      </c>
      <c r="G51" s="274">
        <v>1</v>
      </c>
      <c r="H51" s="275">
        <v>19.5</v>
      </c>
      <c r="I51" s="280">
        <v>44.3</v>
      </c>
      <c r="J51" s="280">
        <v>45.7</v>
      </c>
      <c r="K51" s="275">
        <f t="shared" si="29"/>
        <v>1599500</v>
      </c>
      <c r="L51" s="266" t="s">
        <v>27</v>
      </c>
      <c r="M51" s="266" t="s">
        <v>26</v>
      </c>
      <c r="N51" s="286">
        <f t="shared" si="16"/>
        <v>45.7</v>
      </c>
      <c r="O51" s="287">
        <v>35000</v>
      </c>
      <c r="P51" s="287">
        <f t="shared" si="1"/>
        <v>1599500</v>
      </c>
      <c r="Q51" s="294">
        <v>44500</v>
      </c>
      <c r="R51" s="295">
        <f t="shared" si="4"/>
        <v>2033650</v>
      </c>
      <c r="S51" s="296">
        <f t="shared" si="2"/>
        <v>-237203.38983050801</v>
      </c>
      <c r="T51" s="291"/>
      <c r="U51" s="291"/>
      <c r="W51" s="297">
        <f t="shared" si="33"/>
        <v>41500</v>
      </c>
      <c r="X51" s="297">
        <f t="shared" si="34"/>
        <v>38640.974576271197</v>
      </c>
      <c r="Y51" s="297">
        <f t="shared" si="35"/>
        <v>1765892.53813559</v>
      </c>
    </row>
    <row r="52" spans="1:25">
      <c r="A52" s="270">
        <v>51</v>
      </c>
      <c r="B52" s="270" t="s">
        <v>24</v>
      </c>
      <c r="C52" s="271">
        <v>1</v>
      </c>
      <c r="D52" s="273">
        <v>3</v>
      </c>
      <c r="E52" s="281">
        <v>248</v>
      </c>
      <c r="F52" s="273">
        <v>15</v>
      </c>
      <c r="G52" s="274">
        <v>2</v>
      </c>
      <c r="H52" s="275">
        <v>33.299999999999997</v>
      </c>
      <c r="I52" s="280">
        <v>67.099999999999994</v>
      </c>
      <c r="J52" s="280">
        <v>69.8</v>
      </c>
      <c r="K52" s="275">
        <f t="shared" si="29"/>
        <v>2443000</v>
      </c>
      <c r="L52" s="266" t="s">
        <v>27</v>
      </c>
      <c r="M52" s="266" t="s">
        <v>26</v>
      </c>
      <c r="N52" s="286">
        <f t="shared" si="16"/>
        <v>69.8</v>
      </c>
      <c r="O52" s="287">
        <v>35000</v>
      </c>
      <c r="P52" s="287">
        <f t="shared" si="1"/>
        <v>2443000</v>
      </c>
      <c r="Q52" s="294">
        <v>48500</v>
      </c>
      <c r="R52" s="295">
        <f t="shared" si="4"/>
        <v>3385300</v>
      </c>
      <c r="S52" s="296">
        <f t="shared" si="2"/>
        <v>-365262.711864407</v>
      </c>
      <c r="T52" s="291"/>
      <c r="U52" s="291"/>
      <c r="W52" s="297">
        <f t="shared" si="33"/>
        <v>45500</v>
      </c>
      <c r="X52" s="297">
        <f t="shared" si="34"/>
        <v>41850.8050847458</v>
      </c>
      <c r="Y52" s="297">
        <f t="shared" si="35"/>
        <v>2921186.1949152499</v>
      </c>
    </row>
    <row r="53" spans="1:25" s="249" customFormat="1" ht="12">
      <c r="A53" s="268">
        <v>52</v>
      </c>
      <c r="B53" s="268" t="s">
        <v>24</v>
      </c>
      <c r="C53" s="268">
        <v>1</v>
      </c>
      <c r="D53" s="268">
        <v>3</v>
      </c>
      <c r="E53" s="268">
        <v>253</v>
      </c>
      <c r="F53" s="268">
        <v>16</v>
      </c>
      <c r="G53" s="276">
        <v>2</v>
      </c>
      <c r="H53" s="269">
        <v>35.200000000000003</v>
      </c>
      <c r="I53" s="269">
        <v>69</v>
      </c>
      <c r="J53" s="269">
        <v>70.099999999999994</v>
      </c>
      <c r="K53" s="269">
        <f t="shared" si="7"/>
        <v>2032900</v>
      </c>
      <c r="L53" s="268" t="s">
        <v>25</v>
      </c>
      <c r="M53" s="268" t="s">
        <v>26</v>
      </c>
      <c r="N53" s="269">
        <f t="shared" si="16"/>
        <v>70.099999999999994</v>
      </c>
      <c r="O53" s="285">
        <v>29000</v>
      </c>
      <c r="P53" s="285">
        <f t="shared" si="1"/>
        <v>2032900</v>
      </c>
      <c r="Q53" s="269">
        <v>46000</v>
      </c>
      <c r="R53" s="285">
        <f t="shared" si="4"/>
        <v>3224600</v>
      </c>
      <c r="S53" s="285">
        <f t="shared" si="2"/>
        <v>-303086.44067796599</v>
      </c>
      <c r="T53" s="293" t="s">
        <v>28</v>
      </c>
      <c r="U53" s="293" t="s">
        <v>44</v>
      </c>
    </row>
    <row r="54" spans="1:25" s="249" customFormat="1" ht="12">
      <c r="A54" s="268">
        <v>53</v>
      </c>
      <c r="B54" s="268" t="s">
        <v>45</v>
      </c>
      <c r="C54" s="268">
        <v>1</v>
      </c>
      <c r="D54" s="268">
        <v>1</v>
      </c>
      <c r="E54" s="268">
        <v>8</v>
      </c>
      <c r="F54" s="268">
        <v>3</v>
      </c>
      <c r="G54" s="268">
        <v>1</v>
      </c>
      <c r="H54" s="269">
        <v>19.5</v>
      </c>
      <c r="I54" s="269">
        <v>45.1</v>
      </c>
      <c r="J54" s="269">
        <v>46.5</v>
      </c>
      <c r="K54" s="269">
        <f t="shared" si="7"/>
        <v>1348500</v>
      </c>
      <c r="L54" s="268" t="s">
        <v>25</v>
      </c>
      <c r="M54" s="268" t="s">
        <v>26</v>
      </c>
      <c r="N54" s="269">
        <f t="shared" si="16"/>
        <v>46.5</v>
      </c>
      <c r="O54" s="285">
        <v>29000</v>
      </c>
      <c r="P54" s="285">
        <f t="shared" si="1"/>
        <v>1348500</v>
      </c>
      <c r="Q54" s="269">
        <v>40000</v>
      </c>
      <c r="R54" s="285">
        <f t="shared" si="4"/>
        <v>1860000</v>
      </c>
      <c r="S54" s="285">
        <f t="shared" si="2"/>
        <v>-199601.69491525399</v>
      </c>
      <c r="T54" s="293" t="s">
        <v>28</v>
      </c>
      <c r="U54" s="293" t="s">
        <v>46</v>
      </c>
    </row>
    <row r="55" spans="1:25" s="249" customFormat="1" ht="12">
      <c r="A55" s="268">
        <v>54</v>
      </c>
      <c r="B55" s="268" t="s">
        <v>45</v>
      </c>
      <c r="C55" s="268">
        <v>1</v>
      </c>
      <c r="D55" s="268">
        <v>1</v>
      </c>
      <c r="E55" s="268">
        <v>9</v>
      </c>
      <c r="F55" s="268">
        <v>3</v>
      </c>
      <c r="G55" s="276">
        <v>1</v>
      </c>
      <c r="H55" s="269">
        <v>18.899999999999999</v>
      </c>
      <c r="I55" s="269">
        <v>45.7</v>
      </c>
      <c r="J55" s="269">
        <v>46.6</v>
      </c>
      <c r="K55" s="269">
        <f t="shared" ref="K55:K95" si="36">J55*29000</f>
        <v>1351400</v>
      </c>
      <c r="L55" s="268" t="s">
        <v>25</v>
      </c>
      <c r="M55" s="268" t="s">
        <v>26</v>
      </c>
      <c r="N55" s="269">
        <f t="shared" ref="N55:N62" si="37">J55</f>
        <v>46.6</v>
      </c>
      <c r="O55" s="285">
        <v>29000</v>
      </c>
      <c r="P55" s="285">
        <f t="shared" ref="P55:P98" si="38">N55*O55</f>
        <v>1351400</v>
      </c>
      <c r="Q55" s="269">
        <v>40000</v>
      </c>
      <c r="R55" s="285">
        <f t="shared" si="4"/>
        <v>1864000</v>
      </c>
      <c r="S55" s="285">
        <f t="shared" ref="S55:S98" si="39">(Q55-K55)*18/118</f>
        <v>-200044.06779661</v>
      </c>
      <c r="T55" s="293" t="s">
        <v>28</v>
      </c>
      <c r="U55" s="293" t="s">
        <v>46</v>
      </c>
    </row>
    <row r="56" spans="1:25">
      <c r="A56" s="270">
        <v>55</v>
      </c>
      <c r="B56" s="270" t="s">
        <v>45</v>
      </c>
      <c r="C56" s="271">
        <v>1</v>
      </c>
      <c r="D56" s="270">
        <v>1</v>
      </c>
      <c r="E56" s="281">
        <v>11</v>
      </c>
      <c r="F56" s="273">
        <v>3</v>
      </c>
      <c r="G56" s="274">
        <v>1</v>
      </c>
      <c r="H56" s="275">
        <v>19</v>
      </c>
      <c r="I56" s="280">
        <v>43.2</v>
      </c>
      <c r="J56" s="280">
        <v>44.3</v>
      </c>
      <c r="K56" s="275">
        <f t="shared" ref="K56:K61" si="40">J56*35000</f>
        <v>1550500</v>
      </c>
      <c r="L56" s="266" t="s">
        <v>27</v>
      </c>
      <c r="M56" s="266" t="s">
        <v>26</v>
      </c>
      <c r="N56" s="286">
        <f t="shared" si="37"/>
        <v>44.3</v>
      </c>
      <c r="O56" s="287">
        <v>35000</v>
      </c>
      <c r="P56" s="287">
        <f t="shared" si="38"/>
        <v>1550500</v>
      </c>
      <c r="Q56" s="294">
        <v>45000</v>
      </c>
      <c r="R56" s="295">
        <f t="shared" si="4"/>
        <v>1993500</v>
      </c>
      <c r="S56" s="296">
        <f t="shared" si="39"/>
        <v>-229652.542372881</v>
      </c>
      <c r="T56" s="291"/>
      <c r="U56" s="291"/>
      <c r="W56" s="297">
        <f t="shared" ref="W56:W61" si="41">Q56-3000</f>
        <v>42000</v>
      </c>
      <c r="X56" s="297">
        <f t="shared" ref="X56:X61" si="42">W56-(W56*4.5%)-(W56-O56)*18/118</f>
        <v>39042.203389830502</v>
      </c>
      <c r="Y56" s="297">
        <f t="shared" ref="Y56:Y61" si="43">X56*N56</f>
        <v>1729569.6101694901</v>
      </c>
    </row>
    <row r="57" spans="1:25">
      <c r="A57" s="270">
        <v>56</v>
      </c>
      <c r="B57" s="270" t="s">
        <v>45</v>
      </c>
      <c r="C57" s="271">
        <v>1</v>
      </c>
      <c r="D57" s="270">
        <v>1</v>
      </c>
      <c r="E57" s="281">
        <v>13</v>
      </c>
      <c r="F57" s="273">
        <v>3</v>
      </c>
      <c r="G57" s="274">
        <v>2</v>
      </c>
      <c r="H57" s="275">
        <v>35.799999999999997</v>
      </c>
      <c r="I57" s="280">
        <v>73.900000000000006</v>
      </c>
      <c r="J57" s="280">
        <v>78.099999999999994</v>
      </c>
      <c r="K57" s="275">
        <f t="shared" si="40"/>
        <v>2733500</v>
      </c>
      <c r="L57" s="266" t="s">
        <v>27</v>
      </c>
      <c r="M57" s="266" t="s">
        <v>26</v>
      </c>
      <c r="N57" s="286">
        <f t="shared" si="37"/>
        <v>78.099999999999994</v>
      </c>
      <c r="O57" s="287">
        <v>35000</v>
      </c>
      <c r="P57" s="287">
        <f t="shared" si="38"/>
        <v>2733500</v>
      </c>
      <c r="Q57" s="294">
        <v>44500</v>
      </c>
      <c r="R57" s="295">
        <f t="shared" si="4"/>
        <v>3475450</v>
      </c>
      <c r="S57" s="296">
        <f t="shared" si="39"/>
        <v>-410186.44067796599</v>
      </c>
      <c r="T57" s="291"/>
      <c r="U57" s="291"/>
      <c r="W57" s="297">
        <f t="shared" si="41"/>
        <v>41500</v>
      </c>
      <c r="X57" s="297">
        <f t="shared" si="42"/>
        <v>38640.974576271197</v>
      </c>
      <c r="Y57" s="297">
        <f t="shared" si="43"/>
        <v>3017860.1144067799</v>
      </c>
    </row>
    <row r="58" spans="1:25">
      <c r="A58" s="270">
        <v>57</v>
      </c>
      <c r="B58" s="270" t="s">
        <v>45</v>
      </c>
      <c r="C58" s="271">
        <v>1</v>
      </c>
      <c r="D58" s="270">
        <v>1</v>
      </c>
      <c r="E58" s="272">
        <v>14</v>
      </c>
      <c r="F58" s="273">
        <v>3</v>
      </c>
      <c r="G58" s="274">
        <v>1</v>
      </c>
      <c r="H58" s="275">
        <v>19.5</v>
      </c>
      <c r="I58" s="280">
        <v>47.3</v>
      </c>
      <c r="J58" s="280">
        <v>48.7</v>
      </c>
      <c r="K58" s="275">
        <f t="shared" si="40"/>
        <v>1704500</v>
      </c>
      <c r="L58" s="266" t="s">
        <v>27</v>
      </c>
      <c r="M58" s="266" t="s">
        <v>26</v>
      </c>
      <c r="N58" s="286">
        <f t="shared" si="37"/>
        <v>48.7</v>
      </c>
      <c r="O58" s="287">
        <v>35000</v>
      </c>
      <c r="P58" s="287">
        <f t="shared" si="38"/>
        <v>1704500</v>
      </c>
      <c r="Q58" s="294">
        <v>45000</v>
      </c>
      <c r="R58" s="295">
        <f t="shared" si="4"/>
        <v>2191500</v>
      </c>
      <c r="S58" s="296">
        <f t="shared" si="39"/>
        <v>-253144.06779661</v>
      </c>
      <c r="T58" s="291"/>
      <c r="U58" s="291"/>
      <c r="W58" s="297">
        <f t="shared" si="41"/>
        <v>42000</v>
      </c>
      <c r="X58" s="297">
        <f t="shared" si="42"/>
        <v>39042.203389830502</v>
      </c>
      <c r="Y58" s="297">
        <f t="shared" si="43"/>
        <v>1901355.3050847501</v>
      </c>
    </row>
    <row r="59" spans="1:25">
      <c r="A59" s="270">
        <v>58</v>
      </c>
      <c r="B59" s="270" t="s">
        <v>45</v>
      </c>
      <c r="C59" s="271">
        <v>1</v>
      </c>
      <c r="D59" s="270">
        <v>1</v>
      </c>
      <c r="E59" s="281">
        <v>17</v>
      </c>
      <c r="F59" s="273">
        <v>4</v>
      </c>
      <c r="G59" s="274">
        <v>1</v>
      </c>
      <c r="H59" s="275">
        <v>18.600000000000001</v>
      </c>
      <c r="I59" s="280">
        <v>43.6</v>
      </c>
      <c r="J59" s="280">
        <v>45.4</v>
      </c>
      <c r="K59" s="275">
        <f t="shared" si="40"/>
        <v>1589000</v>
      </c>
      <c r="L59" s="266" t="s">
        <v>27</v>
      </c>
      <c r="M59" s="266" t="s">
        <v>26</v>
      </c>
      <c r="N59" s="286">
        <f t="shared" si="37"/>
        <v>45.4</v>
      </c>
      <c r="O59" s="287">
        <v>35000</v>
      </c>
      <c r="P59" s="287">
        <f t="shared" si="38"/>
        <v>1589000</v>
      </c>
      <c r="Q59" s="294">
        <v>48500</v>
      </c>
      <c r="R59" s="295">
        <f t="shared" si="4"/>
        <v>2201900</v>
      </c>
      <c r="S59" s="296">
        <f t="shared" si="39"/>
        <v>-234991.52542372901</v>
      </c>
      <c r="T59" s="291"/>
      <c r="U59" s="291"/>
      <c r="W59" s="297">
        <f t="shared" si="41"/>
        <v>45500</v>
      </c>
      <c r="X59" s="297">
        <f t="shared" si="42"/>
        <v>41850.8050847458</v>
      </c>
      <c r="Y59" s="297">
        <f t="shared" si="43"/>
        <v>1900026.5508474601</v>
      </c>
    </row>
    <row r="60" spans="1:25">
      <c r="A60" s="270">
        <v>59</v>
      </c>
      <c r="B60" s="270" t="s">
        <v>45</v>
      </c>
      <c r="C60" s="271">
        <v>1</v>
      </c>
      <c r="D60" s="270">
        <v>1</v>
      </c>
      <c r="E60" s="281">
        <v>20</v>
      </c>
      <c r="F60" s="273">
        <v>4</v>
      </c>
      <c r="G60" s="274">
        <v>2</v>
      </c>
      <c r="H60" s="275">
        <v>35.799999999999997</v>
      </c>
      <c r="I60" s="280">
        <v>73.900000000000006</v>
      </c>
      <c r="J60" s="280">
        <v>78.099999999999994</v>
      </c>
      <c r="K60" s="275">
        <f t="shared" si="40"/>
        <v>2733500</v>
      </c>
      <c r="L60" s="266" t="s">
        <v>27</v>
      </c>
      <c r="M60" s="266" t="s">
        <v>26</v>
      </c>
      <c r="N60" s="286">
        <f t="shared" si="37"/>
        <v>78.099999999999994</v>
      </c>
      <c r="O60" s="287">
        <v>35000</v>
      </c>
      <c r="P60" s="287">
        <f t="shared" si="38"/>
        <v>2733500</v>
      </c>
      <c r="Q60" s="294">
        <v>49000</v>
      </c>
      <c r="R60" s="295">
        <f t="shared" si="4"/>
        <v>3826900</v>
      </c>
      <c r="S60" s="296">
        <f t="shared" si="39"/>
        <v>-409500</v>
      </c>
      <c r="T60" s="291"/>
      <c r="U60" s="291"/>
      <c r="W60" s="297">
        <f t="shared" si="41"/>
        <v>46000</v>
      </c>
      <c r="X60" s="297">
        <f t="shared" si="42"/>
        <v>42252.033898305097</v>
      </c>
      <c r="Y60" s="297">
        <f t="shared" si="43"/>
        <v>3299883.8474576301</v>
      </c>
    </row>
    <row r="61" spans="1:25">
      <c r="A61" s="270">
        <v>60</v>
      </c>
      <c r="B61" s="270" t="s">
        <v>45</v>
      </c>
      <c r="C61" s="277">
        <v>1</v>
      </c>
      <c r="D61" s="273">
        <v>1</v>
      </c>
      <c r="E61" s="282">
        <v>22</v>
      </c>
      <c r="F61" s="273">
        <v>5</v>
      </c>
      <c r="G61" s="279">
        <v>1</v>
      </c>
      <c r="H61" s="280">
        <v>19.5</v>
      </c>
      <c r="I61" s="280">
        <v>45.1</v>
      </c>
      <c r="J61" s="280">
        <v>46.5</v>
      </c>
      <c r="K61" s="275">
        <f t="shared" si="40"/>
        <v>1627500</v>
      </c>
      <c r="L61" s="266" t="s">
        <v>27</v>
      </c>
      <c r="M61" s="266" t="s">
        <v>26</v>
      </c>
      <c r="N61" s="288">
        <f t="shared" si="37"/>
        <v>46.5</v>
      </c>
      <c r="O61" s="287">
        <v>35000</v>
      </c>
      <c r="P61" s="287">
        <f t="shared" si="38"/>
        <v>1627500</v>
      </c>
      <c r="Q61" s="294">
        <v>45000</v>
      </c>
      <c r="R61" s="295">
        <f t="shared" si="4"/>
        <v>2092500</v>
      </c>
      <c r="S61" s="296">
        <f t="shared" si="39"/>
        <v>-241398.30508474601</v>
      </c>
      <c r="T61" s="298"/>
      <c r="U61" s="298"/>
      <c r="W61" s="297">
        <f t="shared" si="41"/>
        <v>42000</v>
      </c>
      <c r="X61" s="297">
        <f t="shared" si="42"/>
        <v>39042.203389830502</v>
      </c>
      <c r="Y61" s="297">
        <f t="shared" si="43"/>
        <v>1815462.45762712</v>
      </c>
    </row>
    <row r="62" spans="1:25" s="249" customFormat="1" ht="12">
      <c r="A62" s="268">
        <v>61</v>
      </c>
      <c r="B62" s="268" t="s">
        <v>45</v>
      </c>
      <c r="C62" s="268">
        <v>1</v>
      </c>
      <c r="D62" s="268">
        <v>1</v>
      </c>
      <c r="E62" s="268">
        <v>24</v>
      </c>
      <c r="F62" s="268">
        <v>5</v>
      </c>
      <c r="G62" s="276">
        <v>1</v>
      </c>
      <c r="H62" s="269">
        <v>18.600000000000001</v>
      </c>
      <c r="I62" s="269">
        <v>43.6</v>
      </c>
      <c r="J62" s="269">
        <v>45.4</v>
      </c>
      <c r="K62" s="269">
        <f t="shared" si="36"/>
        <v>1316600</v>
      </c>
      <c r="L62" s="268" t="s">
        <v>25</v>
      </c>
      <c r="M62" s="268" t="s">
        <v>26</v>
      </c>
      <c r="N62" s="269">
        <f t="shared" si="37"/>
        <v>45.4</v>
      </c>
      <c r="O62" s="285">
        <v>29000</v>
      </c>
      <c r="P62" s="285">
        <f t="shared" si="38"/>
        <v>1316600</v>
      </c>
      <c r="Q62" s="269">
        <v>46000</v>
      </c>
      <c r="R62" s="285">
        <f t="shared" si="4"/>
        <v>2088400</v>
      </c>
      <c r="S62" s="285">
        <f t="shared" si="39"/>
        <v>-193820.33898305101</v>
      </c>
      <c r="T62" s="293" t="s">
        <v>28</v>
      </c>
      <c r="U62" s="293" t="s">
        <v>30</v>
      </c>
    </row>
    <row r="63" spans="1:25">
      <c r="A63" s="270">
        <v>62</v>
      </c>
      <c r="B63" s="270" t="s">
        <v>45</v>
      </c>
      <c r="C63" s="277">
        <v>1</v>
      </c>
      <c r="D63" s="273">
        <v>1</v>
      </c>
      <c r="E63" s="278">
        <v>26</v>
      </c>
      <c r="F63" s="273">
        <v>5</v>
      </c>
      <c r="G63" s="279">
        <v>1</v>
      </c>
      <c r="H63" s="280">
        <v>19</v>
      </c>
      <c r="I63" s="280">
        <v>46.5</v>
      </c>
      <c r="J63" s="280">
        <v>47.6</v>
      </c>
      <c r="K63" s="275">
        <f t="shared" ref="K63:K71" si="44">J63*35000</f>
        <v>1666000</v>
      </c>
      <c r="L63" s="266" t="s">
        <v>27</v>
      </c>
      <c r="M63" s="266" t="s">
        <v>26</v>
      </c>
      <c r="N63" s="288">
        <f t="shared" ref="N63:N70" si="45">J63</f>
        <v>47.6</v>
      </c>
      <c r="O63" s="287">
        <v>35000</v>
      </c>
      <c r="P63" s="287">
        <f t="shared" si="38"/>
        <v>1666000</v>
      </c>
      <c r="Q63" s="294">
        <v>49500</v>
      </c>
      <c r="R63" s="295">
        <f t="shared" si="4"/>
        <v>2356200</v>
      </c>
      <c r="S63" s="296">
        <f t="shared" si="39"/>
        <v>-246584.745762712</v>
      </c>
      <c r="T63" s="298"/>
      <c r="U63" s="298"/>
      <c r="W63" s="297">
        <f t="shared" ref="W63:W71" si="46">Q63-3000</f>
        <v>46500</v>
      </c>
      <c r="X63" s="297">
        <f t="shared" ref="X63:X71" si="47">W63-(W63*4.5%)-(W63-O63)*18/118</f>
        <v>42653.262711864401</v>
      </c>
      <c r="Y63" s="297">
        <f t="shared" ref="Y63:Y71" si="48">X63*N63</f>
        <v>2030295.3050847501</v>
      </c>
    </row>
    <row r="64" spans="1:25">
      <c r="A64" s="270">
        <v>63</v>
      </c>
      <c r="B64" s="270" t="s">
        <v>45</v>
      </c>
      <c r="C64" s="277">
        <v>1</v>
      </c>
      <c r="D64" s="273">
        <v>1</v>
      </c>
      <c r="E64" s="278">
        <v>27</v>
      </c>
      <c r="F64" s="273">
        <v>5</v>
      </c>
      <c r="G64" s="279">
        <v>2</v>
      </c>
      <c r="H64" s="280">
        <v>35.799999999999997</v>
      </c>
      <c r="I64" s="280">
        <v>73.900000000000006</v>
      </c>
      <c r="J64" s="280">
        <v>78.099999999999994</v>
      </c>
      <c r="K64" s="275">
        <f t="shared" si="44"/>
        <v>2733500</v>
      </c>
      <c r="L64" s="266" t="s">
        <v>27</v>
      </c>
      <c r="M64" s="266" t="s">
        <v>26</v>
      </c>
      <c r="N64" s="288">
        <f t="shared" si="45"/>
        <v>78.099999999999994</v>
      </c>
      <c r="O64" s="287">
        <v>35000</v>
      </c>
      <c r="P64" s="287">
        <f t="shared" si="38"/>
        <v>2733500</v>
      </c>
      <c r="Q64" s="294">
        <v>49000</v>
      </c>
      <c r="R64" s="295">
        <f t="shared" si="4"/>
        <v>3826900</v>
      </c>
      <c r="S64" s="296">
        <f t="shared" si="39"/>
        <v>-409500</v>
      </c>
      <c r="T64" s="298"/>
      <c r="U64" s="298"/>
      <c r="W64" s="297">
        <f t="shared" si="46"/>
        <v>46000</v>
      </c>
      <c r="X64" s="297">
        <f t="shared" si="47"/>
        <v>42252.033898305097</v>
      </c>
      <c r="Y64" s="297">
        <f t="shared" si="48"/>
        <v>3299883.8474576301</v>
      </c>
    </row>
    <row r="65" spans="1:25">
      <c r="A65" s="270">
        <v>64</v>
      </c>
      <c r="B65" s="270" t="s">
        <v>45</v>
      </c>
      <c r="C65" s="277">
        <v>1</v>
      </c>
      <c r="D65" s="273">
        <v>1</v>
      </c>
      <c r="E65" s="282">
        <v>28</v>
      </c>
      <c r="F65" s="273">
        <v>5</v>
      </c>
      <c r="G65" s="279">
        <v>1</v>
      </c>
      <c r="H65" s="280">
        <v>19.5</v>
      </c>
      <c r="I65" s="280">
        <v>47.3</v>
      </c>
      <c r="J65" s="280">
        <v>48.7</v>
      </c>
      <c r="K65" s="275">
        <f t="shared" si="44"/>
        <v>1704500</v>
      </c>
      <c r="L65" s="266" t="s">
        <v>27</v>
      </c>
      <c r="M65" s="266" t="s">
        <v>26</v>
      </c>
      <c r="N65" s="288">
        <f t="shared" si="45"/>
        <v>48.7</v>
      </c>
      <c r="O65" s="287">
        <v>35000</v>
      </c>
      <c r="P65" s="287">
        <f t="shared" si="38"/>
        <v>1704500</v>
      </c>
      <c r="Q65" s="294">
        <v>45000</v>
      </c>
      <c r="R65" s="295">
        <f t="shared" si="4"/>
        <v>2191500</v>
      </c>
      <c r="S65" s="296">
        <f t="shared" si="39"/>
        <v>-253144.06779661</v>
      </c>
      <c r="T65" s="298"/>
      <c r="U65" s="298"/>
      <c r="W65" s="297">
        <f t="shared" si="46"/>
        <v>42000</v>
      </c>
      <c r="X65" s="297">
        <f t="shared" si="47"/>
        <v>39042.203389830502</v>
      </c>
      <c r="Y65" s="297">
        <f t="shared" si="48"/>
        <v>1901355.3050847501</v>
      </c>
    </row>
    <row r="66" spans="1:25">
      <c r="A66" s="270">
        <v>65</v>
      </c>
      <c r="B66" s="270" t="s">
        <v>45</v>
      </c>
      <c r="C66" s="277">
        <v>1</v>
      </c>
      <c r="D66" s="273">
        <v>1</v>
      </c>
      <c r="E66" s="278">
        <v>39</v>
      </c>
      <c r="F66" s="273">
        <v>7</v>
      </c>
      <c r="G66" s="279">
        <v>1</v>
      </c>
      <c r="H66" s="280">
        <v>19</v>
      </c>
      <c r="I66" s="280">
        <v>44.8</v>
      </c>
      <c r="J66" s="280">
        <v>45.9</v>
      </c>
      <c r="K66" s="275">
        <f t="shared" si="44"/>
        <v>1606500</v>
      </c>
      <c r="L66" s="266" t="s">
        <v>27</v>
      </c>
      <c r="M66" s="266" t="s">
        <v>26</v>
      </c>
      <c r="N66" s="288">
        <f t="shared" si="45"/>
        <v>45.9</v>
      </c>
      <c r="O66" s="287">
        <v>35000</v>
      </c>
      <c r="P66" s="287">
        <f t="shared" si="38"/>
        <v>1606500</v>
      </c>
      <c r="Q66" s="294">
        <v>49500</v>
      </c>
      <c r="R66" s="295">
        <f t="shared" si="4"/>
        <v>2272050</v>
      </c>
      <c r="S66" s="296">
        <f t="shared" si="39"/>
        <v>-237508.47457627099</v>
      </c>
      <c r="T66" s="298"/>
      <c r="U66" s="298"/>
      <c r="W66" s="297">
        <f t="shared" si="46"/>
        <v>46500</v>
      </c>
      <c r="X66" s="297">
        <f t="shared" si="47"/>
        <v>42653.262711864401</v>
      </c>
      <c r="Y66" s="297">
        <f t="shared" si="48"/>
        <v>1957784.75847458</v>
      </c>
    </row>
    <row r="67" spans="1:25">
      <c r="A67" s="270">
        <v>66</v>
      </c>
      <c r="B67" s="270" t="s">
        <v>45</v>
      </c>
      <c r="C67" s="277">
        <v>1</v>
      </c>
      <c r="D67" s="273">
        <v>1</v>
      </c>
      <c r="E67" s="278">
        <v>40</v>
      </c>
      <c r="F67" s="273">
        <v>7</v>
      </c>
      <c r="G67" s="279">
        <v>1</v>
      </c>
      <c r="H67" s="280">
        <v>19</v>
      </c>
      <c r="I67" s="280">
        <v>46.5</v>
      </c>
      <c r="J67" s="280">
        <v>47.6</v>
      </c>
      <c r="K67" s="275">
        <f t="shared" si="44"/>
        <v>1666000</v>
      </c>
      <c r="L67" s="266" t="s">
        <v>27</v>
      </c>
      <c r="M67" s="266" t="s">
        <v>26</v>
      </c>
      <c r="N67" s="288">
        <f t="shared" si="45"/>
        <v>47.6</v>
      </c>
      <c r="O67" s="287">
        <v>35000</v>
      </c>
      <c r="P67" s="287">
        <f t="shared" si="38"/>
        <v>1666000</v>
      </c>
      <c r="Q67" s="294">
        <v>49500</v>
      </c>
      <c r="R67" s="295">
        <f t="shared" si="4"/>
        <v>2356200</v>
      </c>
      <c r="S67" s="296">
        <f t="shared" si="39"/>
        <v>-246584.745762712</v>
      </c>
      <c r="T67" s="298"/>
      <c r="U67" s="298"/>
      <c r="W67" s="297">
        <f t="shared" si="46"/>
        <v>46500</v>
      </c>
      <c r="X67" s="297">
        <f t="shared" si="47"/>
        <v>42653.262711864401</v>
      </c>
      <c r="Y67" s="297">
        <f t="shared" si="48"/>
        <v>2030295.3050847501</v>
      </c>
    </row>
    <row r="68" spans="1:25">
      <c r="A68" s="270">
        <v>67</v>
      </c>
      <c r="B68" s="270" t="s">
        <v>45</v>
      </c>
      <c r="C68" s="277">
        <v>1</v>
      </c>
      <c r="D68" s="273">
        <v>1</v>
      </c>
      <c r="E68" s="282">
        <v>43</v>
      </c>
      <c r="F68" s="273">
        <v>8</v>
      </c>
      <c r="G68" s="279">
        <v>1</v>
      </c>
      <c r="H68" s="280">
        <v>19.5</v>
      </c>
      <c r="I68" s="280">
        <v>45.1</v>
      </c>
      <c r="J68" s="280">
        <v>46.5</v>
      </c>
      <c r="K68" s="275">
        <f t="shared" si="44"/>
        <v>1627500</v>
      </c>
      <c r="L68" s="266" t="s">
        <v>27</v>
      </c>
      <c r="M68" s="266" t="s">
        <v>26</v>
      </c>
      <c r="N68" s="288">
        <f t="shared" si="45"/>
        <v>46.5</v>
      </c>
      <c r="O68" s="287">
        <v>35000</v>
      </c>
      <c r="P68" s="287">
        <f t="shared" si="38"/>
        <v>1627500</v>
      </c>
      <c r="Q68" s="294">
        <v>45000</v>
      </c>
      <c r="R68" s="295">
        <f t="shared" si="4"/>
        <v>2092500</v>
      </c>
      <c r="S68" s="296">
        <f t="shared" si="39"/>
        <v>-241398.30508474601</v>
      </c>
      <c r="T68" s="298"/>
      <c r="U68" s="298"/>
      <c r="W68" s="297">
        <f t="shared" si="46"/>
        <v>42000</v>
      </c>
      <c r="X68" s="297">
        <f t="shared" si="47"/>
        <v>39042.203389830502</v>
      </c>
      <c r="Y68" s="297">
        <f t="shared" si="48"/>
        <v>1815462.45762712</v>
      </c>
    </row>
    <row r="69" spans="1:25">
      <c r="A69" s="270">
        <v>68</v>
      </c>
      <c r="B69" s="270" t="s">
        <v>45</v>
      </c>
      <c r="C69" s="277">
        <v>1</v>
      </c>
      <c r="D69" s="273">
        <v>1</v>
      </c>
      <c r="E69" s="278">
        <v>46</v>
      </c>
      <c r="F69" s="273">
        <v>8</v>
      </c>
      <c r="G69" s="279">
        <v>1</v>
      </c>
      <c r="H69" s="280">
        <v>19</v>
      </c>
      <c r="I69" s="280">
        <v>44.8</v>
      </c>
      <c r="J69" s="280">
        <v>45.9</v>
      </c>
      <c r="K69" s="275">
        <f t="shared" si="44"/>
        <v>1606500</v>
      </c>
      <c r="L69" s="266" t="s">
        <v>27</v>
      </c>
      <c r="M69" s="266" t="s">
        <v>26</v>
      </c>
      <c r="N69" s="288">
        <f t="shared" si="45"/>
        <v>45.9</v>
      </c>
      <c r="O69" s="287">
        <v>35000</v>
      </c>
      <c r="P69" s="287">
        <f t="shared" si="38"/>
        <v>1606500</v>
      </c>
      <c r="Q69" s="294">
        <v>49500</v>
      </c>
      <c r="R69" s="295">
        <f t="shared" si="4"/>
        <v>2272050</v>
      </c>
      <c r="S69" s="296">
        <f t="shared" si="39"/>
        <v>-237508.47457627099</v>
      </c>
      <c r="T69" s="298"/>
      <c r="U69" s="298"/>
      <c r="W69" s="297">
        <f t="shared" si="46"/>
        <v>46500</v>
      </c>
      <c r="X69" s="297">
        <f t="shared" si="47"/>
        <v>42653.262711864401</v>
      </c>
      <c r="Y69" s="297">
        <f t="shared" si="48"/>
        <v>1957784.75847458</v>
      </c>
    </row>
    <row r="70" spans="1:25">
      <c r="A70" s="270">
        <v>69</v>
      </c>
      <c r="B70" s="270" t="s">
        <v>45</v>
      </c>
      <c r="C70" s="271">
        <v>1</v>
      </c>
      <c r="D70" s="270">
        <v>1</v>
      </c>
      <c r="E70" s="281">
        <v>48</v>
      </c>
      <c r="F70" s="273">
        <v>8</v>
      </c>
      <c r="G70" s="274">
        <v>2</v>
      </c>
      <c r="H70" s="275">
        <v>35.799999999999997</v>
      </c>
      <c r="I70" s="280">
        <v>73.900000000000006</v>
      </c>
      <c r="J70" s="280">
        <v>78.099999999999994</v>
      </c>
      <c r="K70" s="275">
        <f t="shared" si="44"/>
        <v>2733500</v>
      </c>
      <c r="L70" s="266" t="s">
        <v>27</v>
      </c>
      <c r="M70" s="266" t="s">
        <v>26</v>
      </c>
      <c r="N70" s="286">
        <f t="shared" si="45"/>
        <v>78.099999999999994</v>
      </c>
      <c r="O70" s="287">
        <v>35000</v>
      </c>
      <c r="P70" s="287">
        <f t="shared" si="38"/>
        <v>2733500</v>
      </c>
      <c r="Q70" s="294">
        <v>49000</v>
      </c>
      <c r="R70" s="295">
        <f t="shared" ref="R70:R133" si="49">Q70*N70</f>
        <v>3826900</v>
      </c>
      <c r="S70" s="296">
        <f t="shared" si="39"/>
        <v>-409500</v>
      </c>
      <c r="T70" s="291"/>
      <c r="U70" s="291"/>
      <c r="W70" s="297">
        <f t="shared" si="46"/>
        <v>46000</v>
      </c>
      <c r="X70" s="297">
        <f t="shared" si="47"/>
        <v>42252.033898305097</v>
      </c>
      <c r="Y70" s="297">
        <f t="shared" si="48"/>
        <v>3299883.8474576301</v>
      </c>
    </row>
    <row r="71" spans="1:25">
      <c r="A71" s="270">
        <v>70</v>
      </c>
      <c r="B71" s="270" t="s">
        <v>45</v>
      </c>
      <c r="C71" s="277">
        <v>1</v>
      </c>
      <c r="D71" s="273">
        <v>1</v>
      </c>
      <c r="E71" s="282">
        <v>50</v>
      </c>
      <c r="F71" s="273">
        <v>9</v>
      </c>
      <c r="G71" s="279">
        <v>1</v>
      </c>
      <c r="H71" s="280">
        <v>19.5</v>
      </c>
      <c r="I71" s="280">
        <v>45.1</v>
      </c>
      <c r="J71" s="280">
        <v>46.5</v>
      </c>
      <c r="K71" s="275">
        <f t="shared" si="44"/>
        <v>1627500</v>
      </c>
      <c r="L71" s="266" t="s">
        <v>27</v>
      </c>
      <c r="M71" s="266" t="s">
        <v>26</v>
      </c>
      <c r="N71" s="286">
        <f t="shared" ref="N71:N98" si="50">J71</f>
        <v>46.5</v>
      </c>
      <c r="O71" s="287">
        <v>35000</v>
      </c>
      <c r="P71" s="287">
        <f t="shared" si="38"/>
        <v>1627500</v>
      </c>
      <c r="Q71" s="294">
        <v>45000</v>
      </c>
      <c r="R71" s="295">
        <f t="shared" si="49"/>
        <v>2092500</v>
      </c>
      <c r="S71" s="296">
        <f t="shared" si="39"/>
        <v>-241398.30508474601</v>
      </c>
      <c r="T71" s="298"/>
      <c r="U71" s="298"/>
      <c r="W71" s="297">
        <f t="shared" si="46"/>
        <v>42000</v>
      </c>
      <c r="X71" s="297">
        <f t="shared" si="47"/>
        <v>39042.203389830502</v>
      </c>
      <c r="Y71" s="297">
        <f t="shared" si="48"/>
        <v>1815462.45762712</v>
      </c>
    </row>
    <row r="72" spans="1:25" s="249" customFormat="1" ht="12">
      <c r="A72" s="268">
        <v>71</v>
      </c>
      <c r="B72" s="268" t="s">
        <v>45</v>
      </c>
      <c r="C72" s="268">
        <v>1</v>
      </c>
      <c r="D72" s="268">
        <v>1</v>
      </c>
      <c r="E72" s="268">
        <v>52</v>
      </c>
      <c r="F72" s="268">
        <v>9</v>
      </c>
      <c r="G72" s="276">
        <v>1</v>
      </c>
      <c r="H72" s="269">
        <v>18.600000000000001</v>
      </c>
      <c r="I72" s="269">
        <v>43.6</v>
      </c>
      <c r="J72" s="269">
        <v>45.4</v>
      </c>
      <c r="K72" s="269">
        <f t="shared" si="36"/>
        <v>1316600</v>
      </c>
      <c r="L72" s="268" t="s">
        <v>25</v>
      </c>
      <c r="M72" s="268" t="s">
        <v>26</v>
      </c>
      <c r="N72" s="269">
        <f t="shared" si="50"/>
        <v>45.4</v>
      </c>
      <c r="O72" s="285">
        <v>29000</v>
      </c>
      <c r="P72" s="285">
        <f t="shared" si="38"/>
        <v>1316600</v>
      </c>
      <c r="Q72" s="269">
        <v>48000</v>
      </c>
      <c r="R72" s="285">
        <f t="shared" si="49"/>
        <v>2179200</v>
      </c>
      <c r="S72" s="285">
        <f t="shared" si="39"/>
        <v>-193515.254237288</v>
      </c>
      <c r="T72" s="293" t="s">
        <v>28</v>
      </c>
      <c r="U72" s="293" t="s">
        <v>47</v>
      </c>
    </row>
    <row r="73" spans="1:25">
      <c r="A73" s="270">
        <v>72</v>
      </c>
      <c r="B73" s="270" t="s">
        <v>45</v>
      </c>
      <c r="C73" s="271">
        <v>1</v>
      </c>
      <c r="D73" s="270">
        <v>1</v>
      </c>
      <c r="E73" s="281">
        <v>53</v>
      </c>
      <c r="F73" s="273">
        <v>9</v>
      </c>
      <c r="G73" s="274">
        <v>1</v>
      </c>
      <c r="H73" s="275">
        <v>19</v>
      </c>
      <c r="I73" s="280">
        <v>44.8</v>
      </c>
      <c r="J73" s="280">
        <v>45.9</v>
      </c>
      <c r="K73" s="275">
        <f>J73*35000</f>
        <v>1606500</v>
      </c>
      <c r="L73" s="266" t="s">
        <v>27</v>
      </c>
      <c r="M73" s="266" t="s">
        <v>26</v>
      </c>
      <c r="N73" s="286">
        <f t="shared" si="50"/>
        <v>45.9</v>
      </c>
      <c r="O73" s="287">
        <v>35000</v>
      </c>
      <c r="P73" s="287">
        <f t="shared" si="38"/>
        <v>1606500</v>
      </c>
      <c r="Q73" s="294">
        <v>49500</v>
      </c>
      <c r="R73" s="295">
        <f t="shared" si="49"/>
        <v>2272050</v>
      </c>
      <c r="S73" s="296">
        <f t="shared" si="39"/>
        <v>-237508.47457627099</v>
      </c>
      <c r="T73" s="291"/>
      <c r="U73" s="291"/>
      <c r="W73" s="297">
        <f>Q73-3000</f>
        <v>46500</v>
      </c>
      <c r="X73" s="297">
        <f>W73-(W73*4.5%)-(W73-O73)*18/118</f>
        <v>42653.262711864401</v>
      </c>
      <c r="Y73" s="297">
        <f>X73*N73</f>
        <v>1957784.75847458</v>
      </c>
    </row>
    <row r="74" spans="1:25" s="251" customFormat="1" ht="15">
      <c r="A74" s="300">
        <v>73</v>
      </c>
      <c r="B74" s="300" t="s">
        <v>45</v>
      </c>
      <c r="C74" s="300">
        <v>1</v>
      </c>
      <c r="D74" s="300">
        <v>1</v>
      </c>
      <c r="E74" s="300">
        <v>54</v>
      </c>
      <c r="F74" s="300">
        <v>9</v>
      </c>
      <c r="G74" s="301">
        <v>1</v>
      </c>
      <c r="H74" s="302">
        <v>19</v>
      </c>
      <c r="I74" s="302">
        <v>46.5</v>
      </c>
      <c r="J74" s="302">
        <v>47.6</v>
      </c>
      <c r="K74" s="302">
        <f>J74*35000</f>
        <v>1666000</v>
      </c>
      <c r="L74" s="300" t="s">
        <v>25</v>
      </c>
      <c r="M74" s="300" t="s">
        <v>26</v>
      </c>
      <c r="N74" s="302">
        <f t="shared" si="50"/>
        <v>47.6</v>
      </c>
      <c r="O74" s="310">
        <v>35000</v>
      </c>
      <c r="P74" s="310">
        <f t="shared" si="38"/>
        <v>1666000</v>
      </c>
      <c r="Q74" s="302">
        <v>49500</v>
      </c>
      <c r="R74" s="310">
        <f t="shared" si="49"/>
        <v>2356200</v>
      </c>
      <c r="S74" s="310">
        <f t="shared" si="39"/>
        <v>-246584.745762712</v>
      </c>
      <c r="T74" s="318"/>
      <c r="U74" s="318"/>
    </row>
    <row r="75" spans="1:25">
      <c r="A75" s="270">
        <v>74</v>
      </c>
      <c r="B75" s="270" t="s">
        <v>45</v>
      </c>
      <c r="C75" s="271">
        <v>1</v>
      </c>
      <c r="D75" s="270">
        <v>1</v>
      </c>
      <c r="E75" s="272">
        <v>56</v>
      </c>
      <c r="F75" s="273">
        <v>9</v>
      </c>
      <c r="G75" s="274">
        <v>1</v>
      </c>
      <c r="H75" s="275">
        <v>19.5</v>
      </c>
      <c r="I75" s="280">
        <v>47.3</v>
      </c>
      <c r="J75" s="280">
        <v>48.7</v>
      </c>
      <c r="K75" s="275">
        <f>J75*35000</f>
        <v>1704500</v>
      </c>
      <c r="L75" s="266" t="s">
        <v>27</v>
      </c>
      <c r="M75" s="266" t="s">
        <v>26</v>
      </c>
      <c r="N75" s="286">
        <f t="shared" si="50"/>
        <v>48.7</v>
      </c>
      <c r="O75" s="287">
        <v>35000</v>
      </c>
      <c r="P75" s="287">
        <f t="shared" si="38"/>
        <v>1704500</v>
      </c>
      <c r="Q75" s="294">
        <v>45000</v>
      </c>
      <c r="R75" s="295">
        <f t="shared" si="49"/>
        <v>2191500</v>
      </c>
      <c r="S75" s="296">
        <f t="shared" si="39"/>
        <v>-253144.06779661</v>
      </c>
      <c r="T75" s="291"/>
      <c r="U75" s="291"/>
      <c r="W75" s="297">
        <f t="shared" ref="W75:W76" si="51">Q75-3000</f>
        <v>42000</v>
      </c>
      <c r="X75" s="297">
        <f t="shared" ref="X75:X76" si="52">W75-(W75*4.5%)-(W75-O75)*18/118</f>
        <v>39042.203389830502</v>
      </c>
      <c r="Y75" s="297">
        <f t="shared" ref="Y75:Y76" si="53">X75*N75</f>
        <v>1901355.3050847501</v>
      </c>
    </row>
    <row r="76" spans="1:25" s="250" customFormat="1">
      <c r="A76" s="273">
        <v>75</v>
      </c>
      <c r="B76" s="273" t="s">
        <v>45</v>
      </c>
      <c r="C76" s="277">
        <v>1</v>
      </c>
      <c r="D76" s="273">
        <v>1</v>
      </c>
      <c r="E76" s="278">
        <v>59</v>
      </c>
      <c r="F76" s="273">
        <v>10</v>
      </c>
      <c r="G76" s="273">
        <v>1</v>
      </c>
      <c r="H76" s="280">
        <v>18.600000000000001</v>
      </c>
      <c r="I76" s="280">
        <v>43.6</v>
      </c>
      <c r="J76" s="280">
        <v>45.4</v>
      </c>
      <c r="K76" s="280">
        <f>J76*35000</f>
        <v>1589000</v>
      </c>
      <c r="L76" s="266" t="s">
        <v>27</v>
      </c>
      <c r="M76" s="266" t="s">
        <v>26</v>
      </c>
      <c r="N76" s="288">
        <f t="shared" si="50"/>
        <v>45.4</v>
      </c>
      <c r="O76" s="287">
        <v>35000</v>
      </c>
      <c r="P76" s="287">
        <f t="shared" si="38"/>
        <v>1589000</v>
      </c>
      <c r="Q76" s="294">
        <v>48500</v>
      </c>
      <c r="R76" s="295">
        <f t="shared" si="49"/>
        <v>2201900</v>
      </c>
      <c r="S76" s="215">
        <f t="shared" si="39"/>
        <v>-234991.52542372901</v>
      </c>
      <c r="T76" s="298"/>
      <c r="U76" s="298"/>
      <c r="W76" s="297">
        <f t="shared" si="51"/>
        <v>45500</v>
      </c>
      <c r="X76" s="297">
        <f t="shared" si="52"/>
        <v>41850.8050847458</v>
      </c>
      <c r="Y76" s="297">
        <f t="shared" si="53"/>
        <v>1900026.5508474601</v>
      </c>
    </row>
    <row r="77" spans="1:25" s="249" customFormat="1" ht="12">
      <c r="A77" s="268">
        <v>76</v>
      </c>
      <c r="B77" s="268" t="s">
        <v>45</v>
      </c>
      <c r="C77" s="268">
        <v>1</v>
      </c>
      <c r="D77" s="268">
        <v>1</v>
      </c>
      <c r="E77" s="268">
        <v>65</v>
      </c>
      <c r="F77" s="268">
        <v>11</v>
      </c>
      <c r="G77" s="268">
        <v>1</v>
      </c>
      <c r="H77" s="269">
        <v>18.899999999999999</v>
      </c>
      <c r="I77" s="269">
        <v>47.3</v>
      </c>
      <c r="J77" s="269">
        <v>48.2</v>
      </c>
      <c r="K77" s="269">
        <f t="shared" si="36"/>
        <v>1397800</v>
      </c>
      <c r="L77" s="268" t="s">
        <v>25</v>
      </c>
      <c r="M77" s="268" t="s">
        <v>26</v>
      </c>
      <c r="N77" s="269">
        <f t="shared" si="50"/>
        <v>48.2</v>
      </c>
      <c r="O77" s="285">
        <v>29000</v>
      </c>
      <c r="P77" s="285">
        <f t="shared" si="38"/>
        <v>1397800</v>
      </c>
      <c r="Q77" s="269">
        <v>43000</v>
      </c>
      <c r="R77" s="285">
        <f t="shared" si="49"/>
        <v>2072600</v>
      </c>
      <c r="S77" s="285">
        <f t="shared" si="39"/>
        <v>-206664.40677966099</v>
      </c>
      <c r="T77" s="293" t="s">
        <v>28</v>
      </c>
      <c r="U77" s="293" t="s">
        <v>48</v>
      </c>
    </row>
    <row r="78" spans="1:25" s="249" customFormat="1" ht="12">
      <c r="A78" s="268">
        <v>77</v>
      </c>
      <c r="B78" s="268" t="s">
        <v>45</v>
      </c>
      <c r="C78" s="268">
        <v>1</v>
      </c>
      <c r="D78" s="268">
        <v>1</v>
      </c>
      <c r="E78" s="268">
        <v>66</v>
      </c>
      <c r="F78" s="268">
        <v>11</v>
      </c>
      <c r="G78" s="268">
        <v>1</v>
      </c>
      <c r="H78" s="269">
        <v>18.600000000000001</v>
      </c>
      <c r="I78" s="269">
        <v>43.6</v>
      </c>
      <c r="J78" s="269">
        <v>45.4</v>
      </c>
      <c r="K78" s="269">
        <f t="shared" si="36"/>
        <v>1316600</v>
      </c>
      <c r="L78" s="268" t="s">
        <v>25</v>
      </c>
      <c r="M78" s="268" t="s">
        <v>26</v>
      </c>
      <c r="N78" s="269">
        <f t="shared" si="50"/>
        <v>45.4</v>
      </c>
      <c r="O78" s="285">
        <v>29000</v>
      </c>
      <c r="P78" s="285">
        <f t="shared" si="38"/>
        <v>1316600</v>
      </c>
      <c r="Q78" s="269">
        <v>48000</v>
      </c>
      <c r="R78" s="285">
        <f t="shared" si="49"/>
        <v>2179200</v>
      </c>
      <c r="S78" s="285">
        <f t="shared" si="39"/>
        <v>-193515.254237288</v>
      </c>
      <c r="T78" s="293" t="s">
        <v>28</v>
      </c>
      <c r="U78" s="293" t="s">
        <v>48</v>
      </c>
    </row>
    <row r="79" spans="1:25">
      <c r="A79" s="270">
        <v>78</v>
      </c>
      <c r="B79" s="270" t="s">
        <v>45</v>
      </c>
      <c r="C79" s="271">
        <v>1</v>
      </c>
      <c r="D79" s="273">
        <v>1</v>
      </c>
      <c r="E79" s="281">
        <v>67</v>
      </c>
      <c r="F79" s="273">
        <v>11</v>
      </c>
      <c r="G79" s="270">
        <v>1</v>
      </c>
      <c r="H79" s="275">
        <v>19</v>
      </c>
      <c r="I79" s="280">
        <v>44.8</v>
      </c>
      <c r="J79" s="280">
        <v>45.9</v>
      </c>
      <c r="K79" s="275">
        <f t="shared" ref="K79:K88" si="54">J79*35000</f>
        <v>1606500</v>
      </c>
      <c r="L79" s="266" t="s">
        <v>27</v>
      </c>
      <c r="M79" s="266" t="s">
        <v>26</v>
      </c>
      <c r="N79" s="286">
        <f t="shared" si="50"/>
        <v>45.9</v>
      </c>
      <c r="O79" s="287">
        <v>35000</v>
      </c>
      <c r="P79" s="287">
        <f t="shared" si="38"/>
        <v>1606500</v>
      </c>
      <c r="Q79" s="294">
        <v>49500</v>
      </c>
      <c r="R79" s="295">
        <f t="shared" si="49"/>
        <v>2272050</v>
      </c>
      <c r="S79" s="296">
        <f t="shared" si="39"/>
        <v>-237508.47457627099</v>
      </c>
      <c r="T79" s="291"/>
      <c r="U79" s="291"/>
      <c r="W79" s="297">
        <f t="shared" ref="W79:W81" si="55">Q79-3000</f>
        <v>46500</v>
      </c>
      <c r="X79" s="297">
        <f t="shared" ref="X79:X81" si="56">W79-(W79*4.5%)-(W79-O79)*18/118</f>
        <v>42653.262711864401</v>
      </c>
      <c r="Y79" s="297">
        <f t="shared" ref="Y79:Y81" si="57">X79*N79</f>
        <v>1957784.75847458</v>
      </c>
    </row>
    <row r="80" spans="1:25">
      <c r="A80" s="270">
        <v>79</v>
      </c>
      <c r="B80" s="270" t="s">
        <v>45</v>
      </c>
      <c r="C80" s="271">
        <v>1</v>
      </c>
      <c r="D80" s="273">
        <v>1</v>
      </c>
      <c r="E80" s="281">
        <v>69</v>
      </c>
      <c r="F80" s="273">
        <v>11</v>
      </c>
      <c r="G80" s="270">
        <v>2</v>
      </c>
      <c r="H80" s="275">
        <v>35.799999999999997</v>
      </c>
      <c r="I80" s="280">
        <v>73.900000000000006</v>
      </c>
      <c r="J80" s="280">
        <v>78.099999999999994</v>
      </c>
      <c r="K80" s="275">
        <f t="shared" si="54"/>
        <v>2733500</v>
      </c>
      <c r="L80" s="266" t="s">
        <v>27</v>
      </c>
      <c r="M80" s="266" t="s">
        <v>26</v>
      </c>
      <c r="N80" s="286">
        <f t="shared" si="50"/>
        <v>78.099999999999994</v>
      </c>
      <c r="O80" s="287">
        <v>35000</v>
      </c>
      <c r="P80" s="287">
        <f t="shared" si="38"/>
        <v>2733500</v>
      </c>
      <c r="Q80" s="294">
        <v>49000</v>
      </c>
      <c r="R80" s="295">
        <f t="shared" si="49"/>
        <v>3826900</v>
      </c>
      <c r="S80" s="296">
        <f t="shared" si="39"/>
        <v>-409500</v>
      </c>
      <c r="T80" s="291"/>
      <c r="U80" s="291"/>
      <c r="W80" s="297">
        <f t="shared" si="55"/>
        <v>46000</v>
      </c>
      <c r="X80" s="297">
        <f t="shared" si="56"/>
        <v>42252.033898305097</v>
      </c>
      <c r="Y80" s="297">
        <f t="shared" si="57"/>
        <v>3299883.8474576301</v>
      </c>
    </row>
    <row r="81" spans="1:25" s="250" customFormat="1">
      <c r="A81" s="273">
        <v>80</v>
      </c>
      <c r="B81" s="273" t="s">
        <v>45</v>
      </c>
      <c r="C81" s="277">
        <v>1</v>
      </c>
      <c r="D81" s="273">
        <v>1</v>
      </c>
      <c r="E81" s="282">
        <v>72</v>
      </c>
      <c r="F81" s="273">
        <v>12</v>
      </c>
      <c r="G81" s="273">
        <v>1</v>
      </c>
      <c r="H81" s="280">
        <v>18.899999999999999</v>
      </c>
      <c r="I81" s="280">
        <v>47.3</v>
      </c>
      <c r="J81" s="280">
        <v>48.2</v>
      </c>
      <c r="K81" s="280">
        <f t="shared" si="54"/>
        <v>1687000</v>
      </c>
      <c r="L81" s="266" t="s">
        <v>27</v>
      </c>
      <c r="M81" s="266" t="s">
        <v>26</v>
      </c>
      <c r="N81" s="288">
        <f t="shared" si="50"/>
        <v>48.2</v>
      </c>
      <c r="O81" s="287">
        <v>35000</v>
      </c>
      <c r="P81" s="287">
        <f t="shared" si="38"/>
        <v>1687000</v>
      </c>
      <c r="Q81" s="294">
        <v>44500</v>
      </c>
      <c r="R81" s="295">
        <f t="shared" si="49"/>
        <v>2144900</v>
      </c>
      <c r="S81" s="287">
        <f t="shared" si="39"/>
        <v>-250550.84745762701</v>
      </c>
      <c r="T81" s="298"/>
      <c r="U81" s="298"/>
      <c r="W81" s="297">
        <f t="shared" si="55"/>
        <v>41500</v>
      </c>
      <c r="X81" s="297">
        <f t="shared" si="56"/>
        <v>38640.974576271197</v>
      </c>
      <c r="Y81" s="297">
        <f t="shared" si="57"/>
        <v>1862494.97457627</v>
      </c>
    </row>
    <row r="82" spans="1:25" s="252" customFormat="1">
      <c r="A82" s="303">
        <v>81</v>
      </c>
      <c r="B82" s="303" t="s">
        <v>45</v>
      </c>
      <c r="C82" s="304">
        <v>1</v>
      </c>
      <c r="D82" s="303">
        <v>1</v>
      </c>
      <c r="E82" s="305">
        <v>75</v>
      </c>
      <c r="F82" s="303">
        <v>12</v>
      </c>
      <c r="G82" s="303">
        <v>1</v>
      </c>
      <c r="H82" s="275">
        <v>19</v>
      </c>
      <c r="I82" s="280">
        <v>46.5</v>
      </c>
      <c r="J82" s="280">
        <v>47.6</v>
      </c>
      <c r="K82" s="311">
        <f t="shared" si="54"/>
        <v>1666000</v>
      </c>
      <c r="L82" s="312" t="s">
        <v>25</v>
      </c>
      <c r="M82" s="312" t="s">
        <v>26</v>
      </c>
      <c r="N82" s="313">
        <f t="shared" si="50"/>
        <v>47.6</v>
      </c>
      <c r="O82" s="287">
        <v>35000</v>
      </c>
      <c r="P82" s="287">
        <f t="shared" si="38"/>
        <v>1666000</v>
      </c>
      <c r="Q82" s="319">
        <v>46500</v>
      </c>
      <c r="R82" s="320">
        <f t="shared" si="49"/>
        <v>2213400</v>
      </c>
      <c r="S82" s="296">
        <f t="shared" si="39"/>
        <v>-247042.37288135599</v>
      </c>
      <c r="T82" s="321"/>
      <c r="U82" s="321"/>
    </row>
    <row r="83" spans="1:25">
      <c r="A83" s="270">
        <v>82</v>
      </c>
      <c r="B83" s="270" t="s">
        <v>45</v>
      </c>
      <c r="C83" s="271">
        <v>1</v>
      </c>
      <c r="D83" s="273">
        <v>1</v>
      </c>
      <c r="E83" s="272">
        <v>77</v>
      </c>
      <c r="F83" s="273">
        <v>12</v>
      </c>
      <c r="G83" s="270">
        <v>1</v>
      </c>
      <c r="H83" s="275">
        <v>19.5</v>
      </c>
      <c r="I83" s="280">
        <v>47.3</v>
      </c>
      <c r="J83" s="280">
        <v>48.7</v>
      </c>
      <c r="K83" s="275">
        <f t="shared" si="54"/>
        <v>1704500</v>
      </c>
      <c r="L83" s="266" t="s">
        <v>27</v>
      </c>
      <c r="M83" s="266" t="s">
        <v>26</v>
      </c>
      <c r="N83" s="286">
        <f t="shared" si="50"/>
        <v>48.7</v>
      </c>
      <c r="O83" s="287">
        <v>35000</v>
      </c>
      <c r="P83" s="287">
        <f t="shared" si="38"/>
        <v>1704500</v>
      </c>
      <c r="Q83" s="294">
        <v>44500</v>
      </c>
      <c r="R83" s="295">
        <f t="shared" si="49"/>
        <v>2167150</v>
      </c>
      <c r="S83" s="296">
        <f t="shared" si="39"/>
        <v>-253220.33898305101</v>
      </c>
      <c r="T83" s="291"/>
      <c r="U83" s="291"/>
      <c r="W83" s="297">
        <f t="shared" ref="W83:W84" si="58">Q83-3000</f>
        <v>41500</v>
      </c>
      <c r="X83" s="297">
        <f t="shared" ref="X83:X84" si="59">W83-(W83*4.5%)-(W83-O83)*18/118</f>
        <v>38640.974576271197</v>
      </c>
      <c r="Y83" s="297">
        <f t="shared" ref="Y83:Y84" si="60">X83*N83</f>
        <v>1881815.46186441</v>
      </c>
    </row>
    <row r="84" spans="1:25">
      <c r="A84" s="270">
        <v>83</v>
      </c>
      <c r="B84" s="270" t="s">
        <v>45</v>
      </c>
      <c r="C84" s="271">
        <v>1</v>
      </c>
      <c r="D84" s="273">
        <v>1</v>
      </c>
      <c r="E84" s="272">
        <v>78</v>
      </c>
      <c r="F84" s="273">
        <v>13</v>
      </c>
      <c r="G84" s="270">
        <v>1</v>
      </c>
      <c r="H84" s="275">
        <v>19.5</v>
      </c>
      <c r="I84" s="280">
        <v>45.1</v>
      </c>
      <c r="J84" s="280">
        <v>46.5</v>
      </c>
      <c r="K84" s="275">
        <f t="shared" si="54"/>
        <v>1627500</v>
      </c>
      <c r="L84" s="266" t="s">
        <v>27</v>
      </c>
      <c r="M84" s="266" t="s">
        <v>26</v>
      </c>
      <c r="N84" s="286">
        <f t="shared" si="50"/>
        <v>46.5</v>
      </c>
      <c r="O84" s="287">
        <v>35000</v>
      </c>
      <c r="P84" s="287">
        <f t="shared" si="38"/>
        <v>1627500</v>
      </c>
      <c r="Q84" s="294">
        <v>44500</v>
      </c>
      <c r="R84" s="295">
        <f t="shared" si="49"/>
        <v>2069250</v>
      </c>
      <c r="S84" s="296">
        <f t="shared" si="39"/>
        <v>-241474.576271186</v>
      </c>
      <c r="T84" s="291"/>
      <c r="U84" s="291"/>
      <c r="W84" s="297">
        <f t="shared" si="58"/>
        <v>41500</v>
      </c>
      <c r="X84" s="297">
        <f t="shared" si="59"/>
        <v>38640.974576271197</v>
      </c>
      <c r="Y84" s="297">
        <f t="shared" si="60"/>
        <v>1796805.3177966101</v>
      </c>
    </row>
    <row r="85" spans="1:25" s="249" customFormat="1" ht="12">
      <c r="A85" s="268">
        <v>84</v>
      </c>
      <c r="B85" s="268" t="s">
        <v>45</v>
      </c>
      <c r="C85" s="268">
        <v>1</v>
      </c>
      <c r="D85" s="268">
        <v>1</v>
      </c>
      <c r="E85" s="268">
        <v>79</v>
      </c>
      <c r="F85" s="268">
        <v>13</v>
      </c>
      <c r="G85" s="268">
        <v>1</v>
      </c>
      <c r="H85" s="269">
        <v>18.899999999999999</v>
      </c>
      <c r="I85" s="269">
        <v>47.3</v>
      </c>
      <c r="J85" s="269">
        <v>48.2</v>
      </c>
      <c r="K85" s="269">
        <f t="shared" si="54"/>
        <v>1687000</v>
      </c>
      <c r="L85" s="268" t="s">
        <v>25</v>
      </c>
      <c r="M85" s="268" t="s">
        <v>26</v>
      </c>
      <c r="N85" s="269">
        <f t="shared" si="50"/>
        <v>48.2</v>
      </c>
      <c r="O85" s="285">
        <v>35000</v>
      </c>
      <c r="P85" s="285">
        <f t="shared" si="38"/>
        <v>1687000</v>
      </c>
      <c r="Q85" s="269">
        <v>44500</v>
      </c>
      <c r="R85" s="285">
        <f t="shared" si="49"/>
        <v>2144900</v>
      </c>
      <c r="S85" s="285">
        <f t="shared" si="39"/>
        <v>-250550.84745762701</v>
      </c>
      <c r="T85" s="293"/>
      <c r="U85" s="293" t="s">
        <v>49</v>
      </c>
    </row>
    <row r="86" spans="1:25">
      <c r="A86" s="270">
        <v>85</v>
      </c>
      <c r="B86" s="270" t="s">
        <v>45</v>
      </c>
      <c r="C86" s="271">
        <v>1</v>
      </c>
      <c r="D86" s="273">
        <v>1</v>
      </c>
      <c r="E86" s="281">
        <v>80</v>
      </c>
      <c r="F86" s="273">
        <v>13</v>
      </c>
      <c r="G86" s="270">
        <v>1</v>
      </c>
      <c r="H86" s="275">
        <v>18.600000000000001</v>
      </c>
      <c r="I86" s="280">
        <v>43.6</v>
      </c>
      <c r="J86" s="280">
        <v>45.4</v>
      </c>
      <c r="K86" s="275">
        <f t="shared" si="54"/>
        <v>1589000</v>
      </c>
      <c r="L86" s="266" t="s">
        <v>27</v>
      </c>
      <c r="M86" s="266" t="s">
        <v>26</v>
      </c>
      <c r="N86" s="286">
        <f t="shared" si="50"/>
        <v>45.4</v>
      </c>
      <c r="O86" s="287">
        <v>35000</v>
      </c>
      <c r="P86" s="287">
        <f t="shared" si="38"/>
        <v>1589000</v>
      </c>
      <c r="Q86" s="294">
        <v>48500</v>
      </c>
      <c r="R86" s="295">
        <f t="shared" si="49"/>
        <v>2201900</v>
      </c>
      <c r="S86" s="296">
        <f t="shared" si="39"/>
        <v>-234991.52542372901</v>
      </c>
      <c r="T86" s="291"/>
      <c r="U86" s="291"/>
      <c r="W86" s="297">
        <f t="shared" ref="W86:W88" si="61">Q86-3000</f>
        <v>45500</v>
      </c>
      <c r="X86" s="297">
        <f t="shared" ref="X86:X88" si="62">W86-(W86*4.5%)-(W86-O86)*18/118</f>
        <v>41850.8050847458</v>
      </c>
      <c r="Y86" s="297">
        <f t="shared" ref="Y86:Y88" si="63">X86*N86</f>
        <v>1900026.5508474601</v>
      </c>
    </row>
    <row r="87" spans="1:25">
      <c r="A87" s="270">
        <v>86</v>
      </c>
      <c r="B87" s="270" t="s">
        <v>45</v>
      </c>
      <c r="C87" s="271">
        <v>1</v>
      </c>
      <c r="D87" s="273">
        <v>1</v>
      </c>
      <c r="E87" s="281">
        <v>82</v>
      </c>
      <c r="F87" s="273">
        <v>13</v>
      </c>
      <c r="G87" s="270">
        <v>1</v>
      </c>
      <c r="H87" s="275">
        <v>19</v>
      </c>
      <c r="I87" s="280">
        <v>46.5</v>
      </c>
      <c r="J87" s="280">
        <v>47.6</v>
      </c>
      <c r="K87" s="275">
        <f t="shared" si="54"/>
        <v>1666000</v>
      </c>
      <c r="L87" s="266" t="s">
        <v>27</v>
      </c>
      <c r="M87" s="266" t="s">
        <v>26</v>
      </c>
      <c r="N87" s="286">
        <f t="shared" si="50"/>
        <v>47.6</v>
      </c>
      <c r="O87" s="287">
        <v>35000</v>
      </c>
      <c r="P87" s="287">
        <f t="shared" si="38"/>
        <v>1666000</v>
      </c>
      <c r="Q87" s="294">
        <v>49500</v>
      </c>
      <c r="R87" s="295">
        <f t="shared" si="49"/>
        <v>2356200</v>
      </c>
      <c r="S87" s="296">
        <f t="shared" si="39"/>
        <v>-246584.745762712</v>
      </c>
      <c r="T87" s="291"/>
      <c r="U87" s="291"/>
      <c r="W87" s="297">
        <f t="shared" si="61"/>
        <v>46500</v>
      </c>
      <c r="X87" s="297">
        <f t="shared" si="62"/>
        <v>42653.262711864401</v>
      </c>
      <c r="Y87" s="297">
        <f t="shared" si="63"/>
        <v>2030295.3050847501</v>
      </c>
    </row>
    <row r="88" spans="1:25">
      <c r="A88" s="270">
        <v>87</v>
      </c>
      <c r="B88" s="270" t="s">
        <v>45</v>
      </c>
      <c r="C88" s="271">
        <v>1</v>
      </c>
      <c r="D88" s="273">
        <v>1</v>
      </c>
      <c r="E88" s="272">
        <v>85</v>
      </c>
      <c r="F88" s="273">
        <v>14</v>
      </c>
      <c r="G88" s="274">
        <v>1</v>
      </c>
      <c r="H88" s="275">
        <v>19.5</v>
      </c>
      <c r="I88" s="280">
        <v>45.1</v>
      </c>
      <c r="J88" s="280">
        <v>46.5</v>
      </c>
      <c r="K88" s="275">
        <f t="shared" si="54"/>
        <v>1627500</v>
      </c>
      <c r="L88" s="266" t="s">
        <v>27</v>
      </c>
      <c r="M88" s="266" t="s">
        <v>26</v>
      </c>
      <c r="N88" s="286">
        <f t="shared" si="50"/>
        <v>46.5</v>
      </c>
      <c r="O88" s="287">
        <v>35000</v>
      </c>
      <c r="P88" s="287">
        <f t="shared" si="38"/>
        <v>1627500</v>
      </c>
      <c r="Q88" s="294">
        <v>44500</v>
      </c>
      <c r="R88" s="295">
        <f t="shared" si="49"/>
        <v>2069250</v>
      </c>
      <c r="S88" s="296">
        <f t="shared" si="39"/>
        <v>-241474.576271186</v>
      </c>
      <c r="T88" s="291"/>
      <c r="U88" s="291"/>
      <c r="W88" s="297">
        <f t="shared" si="61"/>
        <v>41500</v>
      </c>
      <c r="X88" s="297">
        <f t="shared" si="62"/>
        <v>38640.974576271197</v>
      </c>
      <c r="Y88" s="297">
        <f t="shared" si="63"/>
        <v>1796805.3177966101</v>
      </c>
    </row>
    <row r="89" spans="1:25" s="249" customFormat="1" ht="12">
      <c r="A89" s="268">
        <v>88</v>
      </c>
      <c r="B89" s="268" t="s">
        <v>45</v>
      </c>
      <c r="C89" s="268">
        <v>1</v>
      </c>
      <c r="D89" s="268">
        <v>1</v>
      </c>
      <c r="E89" s="268">
        <v>88</v>
      </c>
      <c r="F89" s="268">
        <v>14</v>
      </c>
      <c r="G89" s="276">
        <v>1</v>
      </c>
      <c r="H89" s="269">
        <v>19</v>
      </c>
      <c r="I89" s="269">
        <v>44.8</v>
      </c>
      <c r="J89" s="269">
        <v>45.9</v>
      </c>
      <c r="K89" s="269">
        <f t="shared" si="36"/>
        <v>1331100</v>
      </c>
      <c r="L89" s="268" t="s">
        <v>25</v>
      </c>
      <c r="M89" s="268" t="s">
        <v>26</v>
      </c>
      <c r="N89" s="269">
        <f t="shared" si="50"/>
        <v>45.9</v>
      </c>
      <c r="O89" s="285">
        <v>29000</v>
      </c>
      <c r="P89" s="285">
        <f t="shared" si="38"/>
        <v>1331100</v>
      </c>
      <c r="Q89" s="269">
        <v>47000</v>
      </c>
      <c r="R89" s="285">
        <f t="shared" si="49"/>
        <v>2157300</v>
      </c>
      <c r="S89" s="285">
        <f t="shared" si="39"/>
        <v>-195879.66101694899</v>
      </c>
      <c r="T89" s="293" t="s">
        <v>28</v>
      </c>
      <c r="U89" s="293" t="s">
        <v>50</v>
      </c>
    </row>
    <row r="90" spans="1:25">
      <c r="A90" s="270">
        <v>89</v>
      </c>
      <c r="B90" s="270" t="s">
        <v>45</v>
      </c>
      <c r="C90" s="271">
        <v>1</v>
      </c>
      <c r="D90" s="273">
        <v>1</v>
      </c>
      <c r="E90" s="281">
        <v>89</v>
      </c>
      <c r="F90" s="273">
        <v>14</v>
      </c>
      <c r="G90" s="274">
        <v>1</v>
      </c>
      <c r="H90" s="275">
        <v>19</v>
      </c>
      <c r="I90" s="280">
        <v>46.5</v>
      </c>
      <c r="J90" s="280">
        <v>47.6</v>
      </c>
      <c r="K90" s="275">
        <f>J90*35000</f>
        <v>1666000</v>
      </c>
      <c r="L90" s="266" t="s">
        <v>27</v>
      </c>
      <c r="M90" s="266" t="s">
        <v>26</v>
      </c>
      <c r="N90" s="286">
        <f t="shared" si="50"/>
        <v>47.6</v>
      </c>
      <c r="O90" s="287">
        <v>35000</v>
      </c>
      <c r="P90" s="287">
        <f t="shared" si="38"/>
        <v>1666000</v>
      </c>
      <c r="Q90" s="294">
        <v>49500</v>
      </c>
      <c r="R90" s="295">
        <f t="shared" si="49"/>
        <v>2356200</v>
      </c>
      <c r="S90" s="296">
        <f t="shared" si="39"/>
        <v>-246584.745762712</v>
      </c>
      <c r="T90" s="291"/>
      <c r="U90" s="291"/>
      <c r="W90" s="297">
        <f t="shared" ref="W90:W92" si="64">Q90-3000</f>
        <v>46500</v>
      </c>
      <c r="X90" s="297">
        <f t="shared" ref="X90:X92" si="65">W90-(W90*4.5%)-(W90-O90)*18/118</f>
        <v>42653.262711864401</v>
      </c>
      <c r="Y90" s="297">
        <f t="shared" ref="Y90:Y92" si="66">X90*N90</f>
        <v>2030295.3050847501</v>
      </c>
    </row>
    <row r="91" spans="1:25">
      <c r="A91" s="270">
        <v>90</v>
      </c>
      <c r="B91" s="270" t="s">
        <v>45</v>
      </c>
      <c r="C91" s="271">
        <v>1</v>
      </c>
      <c r="D91" s="273">
        <v>1</v>
      </c>
      <c r="E91" s="272">
        <v>91</v>
      </c>
      <c r="F91" s="273">
        <v>14</v>
      </c>
      <c r="G91" s="274">
        <v>1</v>
      </c>
      <c r="H91" s="275">
        <v>19.5</v>
      </c>
      <c r="I91" s="280">
        <v>47.3</v>
      </c>
      <c r="J91" s="280">
        <v>48.7</v>
      </c>
      <c r="K91" s="275">
        <f>J91*35000</f>
        <v>1704500</v>
      </c>
      <c r="L91" s="266" t="s">
        <v>27</v>
      </c>
      <c r="M91" s="266" t="s">
        <v>26</v>
      </c>
      <c r="N91" s="286">
        <f t="shared" si="50"/>
        <v>48.7</v>
      </c>
      <c r="O91" s="287">
        <v>35000</v>
      </c>
      <c r="P91" s="287">
        <f t="shared" si="38"/>
        <v>1704500</v>
      </c>
      <c r="Q91" s="294">
        <v>44500</v>
      </c>
      <c r="R91" s="295">
        <f t="shared" si="49"/>
        <v>2167150</v>
      </c>
      <c r="S91" s="296">
        <f t="shared" si="39"/>
        <v>-253220.33898305101</v>
      </c>
      <c r="T91" s="291"/>
      <c r="U91" s="291"/>
      <c r="W91" s="297">
        <f t="shared" si="64"/>
        <v>41500</v>
      </c>
      <c r="X91" s="297">
        <f t="shared" si="65"/>
        <v>38640.974576271197</v>
      </c>
      <c r="Y91" s="297">
        <f t="shared" si="66"/>
        <v>1881815.46186441</v>
      </c>
    </row>
    <row r="92" spans="1:25">
      <c r="A92" s="270">
        <v>91</v>
      </c>
      <c r="B92" s="270" t="s">
        <v>45</v>
      </c>
      <c r="C92" s="271">
        <v>1</v>
      </c>
      <c r="D92" s="273">
        <v>1</v>
      </c>
      <c r="E92" s="272">
        <v>98</v>
      </c>
      <c r="F92" s="273">
        <v>15</v>
      </c>
      <c r="G92" s="274">
        <v>1</v>
      </c>
      <c r="H92" s="275">
        <v>19.5</v>
      </c>
      <c r="I92" s="280">
        <v>47.3</v>
      </c>
      <c r="J92" s="280">
        <v>48.7</v>
      </c>
      <c r="K92" s="275">
        <f>J92*35000</f>
        <v>1704500</v>
      </c>
      <c r="L92" s="266" t="s">
        <v>27</v>
      </c>
      <c r="M92" s="266" t="s">
        <v>26</v>
      </c>
      <c r="N92" s="286">
        <f t="shared" si="50"/>
        <v>48.7</v>
      </c>
      <c r="O92" s="287">
        <v>35000</v>
      </c>
      <c r="P92" s="287">
        <f t="shared" si="38"/>
        <v>1704500</v>
      </c>
      <c r="Q92" s="294">
        <v>44500</v>
      </c>
      <c r="R92" s="295">
        <f t="shared" si="49"/>
        <v>2167150</v>
      </c>
      <c r="S92" s="296">
        <f t="shared" si="39"/>
        <v>-253220.33898305101</v>
      </c>
      <c r="T92" s="291"/>
      <c r="U92" s="291"/>
      <c r="W92" s="297">
        <f t="shared" si="64"/>
        <v>41500</v>
      </c>
      <c r="X92" s="297">
        <f t="shared" si="65"/>
        <v>38640.974576271197</v>
      </c>
      <c r="Y92" s="297">
        <f t="shared" si="66"/>
        <v>1881815.46186441</v>
      </c>
    </row>
    <row r="93" spans="1:25" s="249" customFormat="1" ht="12">
      <c r="A93" s="268">
        <v>92</v>
      </c>
      <c r="B93" s="268" t="s">
        <v>45</v>
      </c>
      <c r="C93" s="268">
        <v>1</v>
      </c>
      <c r="D93" s="268">
        <v>1</v>
      </c>
      <c r="E93" s="268">
        <v>100</v>
      </c>
      <c r="F93" s="268">
        <v>16</v>
      </c>
      <c r="G93" s="276">
        <v>1</v>
      </c>
      <c r="H93" s="269">
        <v>18.899999999999999</v>
      </c>
      <c r="I93" s="269">
        <v>47.3</v>
      </c>
      <c r="J93" s="269">
        <v>48.2</v>
      </c>
      <c r="K93" s="269">
        <f t="shared" si="36"/>
        <v>1397800</v>
      </c>
      <c r="L93" s="268" t="s">
        <v>25</v>
      </c>
      <c r="M93" s="268" t="s">
        <v>26</v>
      </c>
      <c r="N93" s="269">
        <f t="shared" si="50"/>
        <v>48.2</v>
      </c>
      <c r="O93" s="285">
        <v>29000</v>
      </c>
      <c r="P93" s="285">
        <f t="shared" si="38"/>
        <v>1397800</v>
      </c>
      <c r="Q93" s="269">
        <v>43000</v>
      </c>
      <c r="R93" s="285">
        <f t="shared" si="49"/>
        <v>2072600</v>
      </c>
      <c r="S93" s="285">
        <f t="shared" si="39"/>
        <v>-206664.40677966099</v>
      </c>
      <c r="T93" s="293" t="s">
        <v>28</v>
      </c>
      <c r="U93" s="293" t="s">
        <v>51</v>
      </c>
    </row>
    <row r="94" spans="1:25" s="250" customFormat="1">
      <c r="A94" s="273">
        <v>93</v>
      </c>
      <c r="B94" s="273" t="s">
        <v>45</v>
      </c>
      <c r="C94" s="277">
        <v>1</v>
      </c>
      <c r="D94" s="273">
        <v>1</v>
      </c>
      <c r="E94" s="278">
        <v>101</v>
      </c>
      <c r="F94" s="273">
        <v>16</v>
      </c>
      <c r="G94" s="279">
        <v>1</v>
      </c>
      <c r="H94" s="280">
        <v>18.600000000000001</v>
      </c>
      <c r="I94" s="280">
        <v>43.6</v>
      </c>
      <c r="J94" s="280">
        <v>45.4</v>
      </c>
      <c r="K94" s="280">
        <f>J94*35000</f>
        <v>1589000</v>
      </c>
      <c r="L94" s="266" t="s">
        <v>27</v>
      </c>
      <c r="M94" s="266" t="s">
        <v>26</v>
      </c>
      <c r="N94" s="288">
        <f t="shared" si="50"/>
        <v>45.4</v>
      </c>
      <c r="O94" s="287">
        <v>35000</v>
      </c>
      <c r="P94" s="287">
        <f t="shared" si="38"/>
        <v>1589000</v>
      </c>
      <c r="Q94" s="294">
        <v>48500</v>
      </c>
      <c r="R94" s="295">
        <f t="shared" si="49"/>
        <v>2201900</v>
      </c>
      <c r="S94" s="287">
        <f t="shared" si="39"/>
        <v>-234991.52542372901</v>
      </c>
      <c r="T94" s="298"/>
      <c r="U94" s="298"/>
      <c r="W94" s="297">
        <f>Q94-3000</f>
        <v>45500</v>
      </c>
      <c r="X94" s="297">
        <f>W94-(W94*4.5%)-(W94-O94)*18/118</f>
        <v>41850.8050847458</v>
      </c>
      <c r="Y94" s="297">
        <f>X94*N94</f>
        <v>1900026.5508474601</v>
      </c>
    </row>
    <row r="95" spans="1:25" s="249" customFormat="1" ht="12">
      <c r="A95" s="268">
        <v>94</v>
      </c>
      <c r="B95" s="268" t="s">
        <v>45</v>
      </c>
      <c r="C95" s="268">
        <v>1</v>
      </c>
      <c r="D95" s="268">
        <v>1</v>
      </c>
      <c r="E95" s="268">
        <v>103</v>
      </c>
      <c r="F95" s="268">
        <v>16</v>
      </c>
      <c r="G95" s="276">
        <v>1</v>
      </c>
      <c r="H95" s="269">
        <v>19</v>
      </c>
      <c r="I95" s="269">
        <v>46.5</v>
      </c>
      <c r="J95" s="269">
        <v>47.6</v>
      </c>
      <c r="K95" s="269">
        <f t="shared" si="36"/>
        <v>1380400</v>
      </c>
      <c r="L95" s="268" t="s">
        <v>25</v>
      </c>
      <c r="M95" s="268" t="s">
        <v>26</v>
      </c>
      <c r="N95" s="269">
        <f t="shared" si="50"/>
        <v>47.6</v>
      </c>
      <c r="O95" s="285">
        <v>29000</v>
      </c>
      <c r="P95" s="285">
        <f t="shared" si="38"/>
        <v>1380400</v>
      </c>
      <c r="Q95" s="269">
        <v>45004.2</v>
      </c>
      <c r="R95" s="285">
        <f t="shared" si="49"/>
        <v>2142199.92</v>
      </c>
      <c r="S95" s="285">
        <f t="shared" si="39"/>
        <v>-203704.44406779701</v>
      </c>
      <c r="T95" s="293" t="s">
        <v>28</v>
      </c>
      <c r="U95" s="293" t="s">
        <v>52</v>
      </c>
    </row>
    <row r="96" spans="1:25">
      <c r="A96" s="270">
        <v>95</v>
      </c>
      <c r="B96" s="270" t="s">
        <v>45</v>
      </c>
      <c r="C96" s="271">
        <v>1</v>
      </c>
      <c r="D96" s="273">
        <v>1</v>
      </c>
      <c r="E96" s="281">
        <v>104</v>
      </c>
      <c r="F96" s="273">
        <v>16</v>
      </c>
      <c r="G96" s="274">
        <v>2</v>
      </c>
      <c r="H96" s="275">
        <v>35.799999999999997</v>
      </c>
      <c r="I96" s="280">
        <v>73.900000000000006</v>
      </c>
      <c r="J96" s="280">
        <v>78.099999999999994</v>
      </c>
      <c r="K96" s="275">
        <f>J96*35000</f>
        <v>2733500</v>
      </c>
      <c r="L96" s="266" t="s">
        <v>27</v>
      </c>
      <c r="M96" s="266" t="s">
        <v>26</v>
      </c>
      <c r="N96" s="286">
        <f t="shared" si="50"/>
        <v>78.099999999999994</v>
      </c>
      <c r="O96" s="287">
        <v>35000</v>
      </c>
      <c r="P96" s="287">
        <f t="shared" si="38"/>
        <v>2733500</v>
      </c>
      <c r="Q96" s="294">
        <v>49000</v>
      </c>
      <c r="R96" s="295">
        <f t="shared" si="49"/>
        <v>3826900</v>
      </c>
      <c r="S96" s="296">
        <f t="shared" si="39"/>
        <v>-409500</v>
      </c>
      <c r="T96" s="291"/>
      <c r="U96" s="291"/>
      <c r="W96" s="297">
        <f t="shared" ref="W96:W101" si="67">Q96-3000</f>
        <v>46000</v>
      </c>
      <c r="X96" s="297">
        <f t="shared" ref="X96:X101" si="68">W96-(W96*4.5%)-(W96-O96)*18/118</f>
        <v>42252.033898305097</v>
      </c>
      <c r="Y96" s="297">
        <f t="shared" ref="Y96:Y101" si="69">X96*N96</f>
        <v>3299883.8474576301</v>
      </c>
    </row>
    <row r="97" spans="1:25">
      <c r="A97" s="270">
        <v>96</v>
      </c>
      <c r="B97" s="270" t="s">
        <v>45</v>
      </c>
      <c r="C97" s="271">
        <v>1</v>
      </c>
      <c r="D97" s="273">
        <v>1</v>
      </c>
      <c r="E97" s="272">
        <v>105</v>
      </c>
      <c r="F97" s="273">
        <v>16</v>
      </c>
      <c r="G97" s="274">
        <v>1</v>
      </c>
      <c r="H97" s="275">
        <v>19.5</v>
      </c>
      <c r="I97" s="280">
        <v>47.3</v>
      </c>
      <c r="J97" s="280">
        <v>48.7</v>
      </c>
      <c r="K97" s="275">
        <f>J97*35000</f>
        <v>1704500</v>
      </c>
      <c r="L97" s="266" t="s">
        <v>27</v>
      </c>
      <c r="M97" s="266" t="s">
        <v>26</v>
      </c>
      <c r="N97" s="286">
        <f t="shared" si="50"/>
        <v>48.7</v>
      </c>
      <c r="O97" s="287">
        <v>35000</v>
      </c>
      <c r="P97" s="287">
        <f t="shared" si="38"/>
        <v>1704500</v>
      </c>
      <c r="Q97" s="294">
        <v>43500</v>
      </c>
      <c r="R97" s="295">
        <f t="shared" si="49"/>
        <v>2118450</v>
      </c>
      <c r="S97" s="296">
        <f t="shared" si="39"/>
        <v>-253372.88135593201</v>
      </c>
      <c r="T97" s="291"/>
      <c r="U97" s="291"/>
      <c r="W97" s="297">
        <f t="shared" si="67"/>
        <v>40500</v>
      </c>
      <c r="X97" s="297">
        <f t="shared" si="68"/>
        <v>37838.516949152501</v>
      </c>
      <c r="Y97" s="297">
        <f t="shared" si="69"/>
        <v>1842735.77542373</v>
      </c>
    </row>
    <row r="98" spans="1:25">
      <c r="A98" s="270">
        <v>97</v>
      </c>
      <c r="B98" s="270" t="s">
        <v>53</v>
      </c>
      <c r="C98" s="271">
        <v>1</v>
      </c>
      <c r="D98" s="270">
        <v>2</v>
      </c>
      <c r="E98" s="281">
        <v>107</v>
      </c>
      <c r="F98" s="273">
        <v>2</v>
      </c>
      <c r="G98" s="270">
        <v>2</v>
      </c>
      <c r="H98" s="275">
        <v>35.200000000000003</v>
      </c>
      <c r="I98" s="280">
        <v>69.400000000000006</v>
      </c>
      <c r="J98" s="280">
        <v>70.5</v>
      </c>
      <c r="K98" s="275">
        <f>J98*35000</f>
        <v>2467500</v>
      </c>
      <c r="L98" s="266" t="s">
        <v>27</v>
      </c>
      <c r="M98" s="266" t="s">
        <v>26</v>
      </c>
      <c r="N98" s="286">
        <f t="shared" si="50"/>
        <v>70.5</v>
      </c>
      <c r="O98" s="287">
        <v>35000</v>
      </c>
      <c r="P98" s="287">
        <f t="shared" si="38"/>
        <v>2467500</v>
      </c>
      <c r="Q98" s="294">
        <v>44500</v>
      </c>
      <c r="R98" s="295">
        <f t="shared" si="49"/>
        <v>3137250</v>
      </c>
      <c r="S98" s="296">
        <f t="shared" si="39"/>
        <v>-369610.16949152498</v>
      </c>
      <c r="T98" s="291"/>
      <c r="U98" s="291"/>
      <c r="W98" s="297">
        <f t="shared" si="67"/>
        <v>41500</v>
      </c>
      <c r="X98" s="297">
        <f t="shared" si="68"/>
        <v>38640.974576271197</v>
      </c>
      <c r="Y98" s="297">
        <f t="shared" si="69"/>
        <v>2724188.70762712</v>
      </c>
    </row>
    <row r="99" spans="1:25">
      <c r="A99" s="270">
        <v>98</v>
      </c>
      <c r="B99" s="270" t="s">
        <v>53</v>
      </c>
      <c r="C99" s="271">
        <v>1</v>
      </c>
      <c r="D99" s="270">
        <v>2</v>
      </c>
      <c r="E99" s="281">
        <v>108</v>
      </c>
      <c r="F99" s="273">
        <v>2</v>
      </c>
      <c r="G99" s="274">
        <v>2</v>
      </c>
      <c r="H99" s="275">
        <v>35.200000000000003</v>
      </c>
      <c r="I99" s="280">
        <v>69.5</v>
      </c>
      <c r="J99" s="280">
        <v>70.599999999999994</v>
      </c>
      <c r="K99" s="275">
        <f t="shared" ref="K99:K113" si="70">J99*35000</f>
        <v>2471000</v>
      </c>
      <c r="L99" s="266" t="s">
        <v>27</v>
      </c>
      <c r="M99" s="266" t="s">
        <v>26</v>
      </c>
      <c r="N99" s="286">
        <f t="shared" ref="N99:N106" si="71">J99</f>
        <v>70.599999999999994</v>
      </c>
      <c r="O99" s="287">
        <v>35000</v>
      </c>
      <c r="P99" s="287">
        <f t="shared" ref="P99:P122" si="72">N99*O99</f>
        <v>2471000</v>
      </c>
      <c r="Q99" s="294">
        <v>44500</v>
      </c>
      <c r="R99" s="295">
        <f t="shared" si="49"/>
        <v>3141700</v>
      </c>
      <c r="S99" s="296">
        <f t="shared" ref="S99:S122" si="73">(Q99-K99)*18/118</f>
        <v>-370144.06779661</v>
      </c>
      <c r="T99" s="291"/>
      <c r="U99" s="291"/>
      <c r="W99" s="297">
        <f t="shared" si="67"/>
        <v>41500</v>
      </c>
      <c r="X99" s="297">
        <f t="shared" si="68"/>
        <v>38640.974576271197</v>
      </c>
      <c r="Y99" s="297">
        <f t="shared" si="69"/>
        <v>2728052.8050847501</v>
      </c>
    </row>
    <row r="100" spans="1:25">
      <c r="A100" s="270">
        <v>99</v>
      </c>
      <c r="B100" s="270" t="s">
        <v>53</v>
      </c>
      <c r="C100" s="271">
        <v>1</v>
      </c>
      <c r="D100" s="270">
        <v>2</v>
      </c>
      <c r="E100" s="281">
        <v>110</v>
      </c>
      <c r="F100" s="273">
        <v>3</v>
      </c>
      <c r="G100" s="274">
        <v>3</v>
      </c>
      <c r="H100" s="275">
        <v>55.8</v>
      </c>
      <c r="I100" s="280">
        <v>97.4</v>
      </c>
      <c r="J100" s="280">
        <v>103.5</v>
      </c>
      <c r="K100" s="275">
        <f t="shared" si="70"/>
        <v>3622500</v>
      </c>
      <c r="L100" s="266" t="s">
        <v>27</v>
      </c>
      <c r="M100" s="266" t="s">
        <v>26</v>
      </c>
      <c r="N100" s="286">
        <f t="shared" si="71"/>
        <v>103.5</v>
      </c>
      <c r="O100" s="287">
        <v>35000</v>
      </c>
      <c r="P100" s="287">
        <f t="shared" si="72"/>
        <v>3622500</v>
      </c>
      <c r="Q100" s="294">
        <v>44000</v>
      </c>
      <c r="R100" s="295">
        <f t="shared" si="49"/>
        <v>4554000</v>
      </c>
      <c r="S100" s="296">
        <f t="shared" si="73"/>
        <v>-545872.88135593198</v>
      </c>
      <c r="T100" s="291"/>
      <c r="U100" s="291"/>
      <c r="W100" s="297">
        <f t="shared" si="67"/>
        <v>41000</v>
      </c>
      <c r="X100" s="297">
        <f t="shared" si="68"/>
        <v>38239.7457627119</v>
      </c>
      <c r="Y100" s="297">
        <f t="shared" si="69"/>
        <v>3957813.6864406802</v>
      </c>
    </row>
    <row r="101" spans="1:25">
      <c r="A101" s="270">
        <v>100</v>
      </c>
      <c r="B101" s="270" t="s">
        <v>53</v>
      </c>
      <c r="C101" s="271">
        <v>1</v>
      </c>
      <c r="D101" s="270">
        <v>2</v>
      </c>
      <c r="E101" s="281">
        <v>113</v>
      </c>
      <c r="F101" s="273">
        <v>3</v>
      </c>
      <c r="G101" s="274">
        <v>3</v>
      </c>
      <c r="H101" s="275">
        <v>54.7</v>
      </c>
      <c r="I101" s="280">
        <v>96.3</v>
      </c>
      <c r="J101" s="280">
        <v>102</v>
      </c>
      <c r="K101" s="275">
        <f t="shared" si="70"/>
        <v>3570000</v>
      </c>
      <c r="L101" s="266" t="s">
        <v>27</v>
      </c>
      <c r="M101" s="266" t="s">
        <v>26</v>
      </c>
      <c r="N101" s="286">
        <f t="shared" si="71"/>
        <v>102</v>
      </c>
      <c r="O101" s="287">
        <v>35000</v>
      </c>
      <c r="P101" s="287">
        <f t="shared" si="72"/>
        <v>3570000</v>
      </c>
      <c r="Q101" s="294">
        <v>44000</v>
      </c>
      <c r="R101" s="295">
        <f t="shared" si="49"/>
        <v>4488000</v>
      </c>
      <c r="S101" s="296">
        <f t="shared" si="73"/>
        <v>-537864.40677966096</v>
      </c>
      <c r="T101" s="291"/>
      <c r="U101" s="291"/>
      <c r="W101" s="297">
        <f t="shared" si="67"/>
        <v>41000</v>
      </c>
      <c r="X101" s="297">
        <f t="shared" si="68"/>
        <v>38239.7457627119</v>
      </c>
      <c r="Y101" s="297">
        <f t="shared" si="69"/>
        <v>3900454.0677966098</v>
      </c>
    </row>
    <row r="102" spans="1:25" s="249" customFormat="1" ht="12">
      <c r="A102" s="268">
        <v>101</v>
      </c>
      <c r="B102" s="268" t="s">
        <v>53</v>
      </c>
      <c r="C102" s="268">
        <v>1</v>
      </c>
      <c r="D102" s="268">
        <v>2</v>
      </c>
      <c r="E102" s="268">
        <v>122</v>
      </c>
      <c r="F102" s="268">
        <v>6</v>
      </c>
      <c r="G102" s="276">
        <v>3</v>
      </c>
      <c r="H102" s="269">
        <v>55.8</v>
      </c>
      <c r="I102" s="269">
        <v>97.4</v>
      </c>
      <c r="J102" s="269">
        <v>103.5</v>
      </c>
      <c r="K102" s="269">
        <f t="shared" si="70"/>
        <v>3622500</v>
      </c>
      <c r="L102" s="268" t="s">
        <v>25</v>
      </c>
      <c r="M102" s="268" t="s">
        <v>26</v>
      </c>
      <c r="N102" s="269">
        <f t="shared" si="71"/>
        <v>103.5</v>
      </c>
      <c r="O102" s="285">
        <v>29000</v>
      </c>
      <c r="P102" s="285">
        <f t="shared" si="72"/>
        <v>3001500</v>
      </c>
      <c r="Q102" s="269">
        <v>42500</v>
      </c>
      <c r="R102" s="285">
        <f t="shared" si="49"/>
        <v>4398750</v>
      </c>
      <c r="S102" s="285">
        <f t="shared" si="73"/>
        <v>-546101.69491525402</v>
      </c>
      <c r="T102" s="293" t="s">
        <v>28</v>
      </c>
      <c r="U102" s="293" t="s">
        <v>54</v>
      </c>
    </row>
    <row r="103" spans="1:25">
      <c r="A103" s="270">
        <v>102</v>
      </c>
      <c r="B103" s="270" t="s">
        <v>53</v>
      </c>
      <c r="C103" s="271">
        <v>1</v>
      </c>
      <c r="D103" s="270">
        <v>2</v>
      </c>
      <c r="E103" s="281">
        <v>123</v>
      </c>
      <c r="F103" s="273">
        <v>6</v>
      </c>
      <c r="G103" s="274">
        <v>2</v>
      </c>
      <c r="H103" s="275">
        <v>35.200000000000003</v>
      </c>
      <c r="I103" s="280">
        <v>71</v>
      </c>
      <c r="J103" s="280">
        <v>72.099999999999994</v>
      </c>
      <c r="K103" s="275">
        <f t="shared" si="70"/>
        <v>2523500</v>
      </c>
      <c r="L103" s="266" t="s">
        <v>27</v>
      </c>
      <c r="M103" s="266" t="s">
        <v>26</v>
      </c>
      <c r="N103" s="286">
        <f t="shared" si="71"/>
        <v>72.099999999999994</v>
      </c>
      <c r="O103" s="287">
        <v>35000</v>
      </c>
      <c r="P103" s="287">
        <f t="shared" si="72"/>
        <v>2523500</v>
      </c>
      <c r="Q103" s="294">
        <v>49500</v>
      </c>
      <c r="R103" s="295">
        <f t="shared" si="49"/>
        <v>3568950</v>
      </c>
      <c r="S103" s="296">
        <f t="shared" si="73"/>
        <v>-377389.83050847502</v>
      </c>
      <c r="T103" s="291"/>
      <c r="U103" s="291"/>
      <c r="W103" s="297">
        <f t="shared" ref="W103:W107" si="74">Q103-3000</f>
        <v>46500</v>
      </c>
      <c r="X103" s="297">
        <f t="shared" ref="X103:X107" si="75">W103-(W103*4.5%)-(W103-O103)*18/118</f>
        <v>42653.262711864401</v>
      </c>
      <c r="Y103" s="297">
        <f t="shared" ref="Y103:Y107" si="76">X103*N103</f>
        <v>3075300.24152542</v>
      </c>
    </row>
    <row r="104" spans="1:25">
      <c r="A104" s="270">
        <v>103</v>
      </c>
      <c r="B104" s="270" t="s">
        <v>53</v>
      </c>
      <c r="C104" s="271">
        <v>1</v>
      </c>
      <c r="D104" s="270">
        <v>2</v>
      </c>
      <c r="E104" s="281">
        <v>124</v>
      </c>
      <c r="F104" s="273">
        <v>6</v>
      </c>
      <c r="G104" s="274">
        <v>2</v>
      </c>
      <c r="H104" s="275">
        <v>35.200000000000003</v>
      </c>
      <c r="I104" s="280">
        <v>71.099999999999994</v>
      </c>
      <c r="J104" s="280">
        <v>72.2</v>
      </c>
      <c r="K104" s="275">
        <f t="shared" si="70"/>
        <v>2527000</v>
      </c>
      <c r="L104" s="266" t="s">
        <v>27</v>
      </c>
      <c r="M104" s="266" t="s">
        <v>26</v>
      </c>
      <c r="N104" s="286">
        <f t="shared" si="71"/>
        <v>72.2</v>
      </c>
      <c r="O104" s="287">
        <v>35000</v>
      </c>
      <c r="P104" s="287">
        <f t="shared" si="72"/>
        <v>2527000</v>
      </c>
      <c r="Q104" s="294">
        <v>49500</v>
      </c>
      <c r="R104" s="295">
        <f t="shared" si="49"/>
        <v>3573900</v>
      </c>
      <c r="S104" s="296">
        <f t="shared" si="73"/>
        <v>-377923.72881355899</v>
      </c>
      <c r="T104" s="291"/>
      <c r="U104" s="291"/>
      <c r="W104" s="297">
        <f t="shared" si="74"/>
        <v>46500</v>
      </c>
      <c r="X104" s="297">
        <f t="shared" si="75"/>
        <v>42653.262711864401</v>
      </c>
      <c r="Y104" s="297">
        <f t="shared" si="76"/>
        <v>3079565.5677966098</v>
      </c>
    </row>
    <row r="105" spans="1:25">
      <c r="A105" s="270">
        <v>104</v>
      </c>
      <c r="B105" s="270" t="s">
        <v>53</v>
      </c>
      <c r="C105" s="277">
        <v>1</v>
      </c>
      <c r="D105" s="273">
        <v>2</v>
      </c>
      <c r="E105" s="278">
        <v>125</v>
      </c>
      <c r="F105" s="273">
        <v>6</v>
      </c>
      <c r="G105" s="279">
        <v>3</v>
      </c>
      <c r="H105" s="280">
        <v>54.7</v>
      </c>
      <c r="I105" s="280">
        <v>96.3</v>
      </c>
      <c r="J105" s="280">
        <v>102</v>
      </c>
      <c r="K105" s="275">
        <f t="shared" si="70"/>
        <v>3570000</v>
      </c>
      <c r="L105" s="266" t="s">
        <v>27</v>
      </c>
      <c r="M105" s="266" t="s">
        <v>26</v>
      </c>
      <c r="N105" s="288">
        <f t="shared" si="71"/>
        <v>102</v>
      </c>
      <c r="O105" s="287">
        <v>35000</v>
      </c>
      <c r="P105" s="287">
        <f t="shared" si="72"/>
        <v>3570000</v>
      </c>
      <c r="Q105" s="294">
        <v>43500</v>
      </c>
      <c r="R105" s="295">
        <f t="shared" si="49"/>
        <v>4437000</v>
      </c>
      <c r="S105" s="296">
        <f t="shared" si="73"/>
        <v>-537940.67796610203</v>
      </c>
      <c r="T105" s="298"/>
      <c r="U105" s="298"/>
      <c r="W105" s="297">
        <f t="shared" si="74"/>
        <v>40500</v>
      </c>
      <c r="X105" s="297">
        <f t="shared" si="75"/>
        <v>37838.516949152501</v>
      </c>
      <c r="Y105" s="297">
        <f t="shared" si="76"/>
        <v>3859528.7288135602</v>
      </c>
    </row>
    <row r="106" spans="1:25">
      <c r="A106" s="270">
        <v>105</v>
      </c>
      <c r="B106" s="270" t="s">
        <v>53</v>
      </c>
      <c r="C106" s="277">
        <v>1</v>
      </c>
      <c r="D106" s="273">
        <v>2</v>
      </c>
      <c r="E106" s="278">
        <v>126</v>
      </c>
      <c r="F106" s="273">
        <v>7</v>
      </c>
      <c r="G106" s="279">
        <v>3</v>
      </c>
      <c r="H106" s="280">
        <v>55.8</v>
      </c>
      <c r="I106" s="280">
        <v>97.4</v>
      </c>
      <c r="J106" s="280">
        <v>103.5</v>
      </c>
      <c r="K106" s="275">
        <f t="shared" si="70"/>
        <v>3622500</v>
      </c>
      <c r="L106" s="266" t="s">
        <v>27</v>
      </c>
      <c r="M106" s="266" t="s">
        <v>26</v>
      </c>
      <c r="N106" s="288">
        <f t="shared" si="71"/>
        <v>103.5</v>
      </c>
      <c r="O106" s="287">
        <v>35000</v>
      </c>
      <c r="P106" s="287">
        <f t="shared" si="72"/>
        <v>3622500</v>
      </c>
      <c r="Q106" s="294">
        <v>43500</v>
      </c>
      <c r="R106" s="295">
        <f t="shared" si="49"/>
        <v>4502250</v>
      </c>
      <c r="S106" s="296">
        <f t="shared" si="73"/>
        <v>-545949.15254237305</v>
      </c>
      <c r="T106" s="298"/>
      <c r="U106" s="298"/>
      <c r="W106" s="297">
        <f t="shared" si="74"/>
        <v>40500</v>
      </c>
      <c r="X106" s="297">
        <f t="shared" si="75"/>
        <v>37838.516949152501</v>
      </c>
      <c r="Y106" s="297">
        <f t="shared" si="76"/>
        <v>3916286.50423729</v>
      </c>
    </row>
    <row r="107" spans="1:25">
      <c r="A107" s="270">
        <v>106</v>
      </c>
      <c r="B107" s="270" t="s">
        <v>53</v>
      </c>
      <c r="C107" s="277">
        <v>1</v>
      </c>
      <c r="D107" s="273">
        <v>2</v>
      </c>
      <c r="E107" s="278">
        <v>128</v>
      </c>
      <c r="F107" s="273">
        <v>7</v>
      </c>
      <c r="G107" s="279">
        <v>2</v>
      </c>
      <c r="H107" s="280">
        <v>35.200000000000003</v>
      </c>
      <c r="I107" s="280">
        <v>71.099999999999994</v>
      </c>
      <c r="J107" s="280">
        <v>72.2</v>
      </c>
      <c r="K107" s="275">
        <f t="shared" si="70"/>
        <v>2527000</v>
      </c>
      <c r="L107" s="266" t="s">
        <v>27</v>
      </c>
      <c r="M107" s="266" t="s">
        <v>26</v>
      </c>
      <c r="N107" s="288">
        <f t="shared" ref="N107:N114" si="77">J107</f>
        <v>72.2</v>
      </c>
      <c r="O107" s="287">
        <v>35000</v>
      </c>
      <c r="P107" s="287">
        <f t="shared" si="72"/>
        <v>2527000</v>
      </c>
      <c r="Q107" s="294">
        <v>49500</v>
      </c>
      <c r="R107" s="295">
        <f t="shared" si="49"/>
        <v>3573900</v>
      </c>
      <c r="S107" s="296">
        <f t="shared" si="73"/>
        <v>-377923.72881355899</v>
      </c>
      <c r="T107" s="298"/>
      <c r="U107" s="298"/>
      <c r="W107" s="297">
        <f t="shared" si="74"/>
        <v>46500</v>
      </c>
      <c r="X107" s="297">
        <f t="shared" si="75"/>
        <v>42653.262711864401</v>
      </c>
      <c r="Y107" s="297">
        <f t="shared" si="76"/>
        <v>3079565.5677966098</v>
      </c>
    </row>
    <row r="108" spans="1:25" s="249" customFormat="1" ht="12">
      <c r="A108" s="268">
        <v>107</v>
      </c>
      <c r="B108" s="268" t="s">
        <v>53</v>
      </c>
      <c r="C108" s="268">
        <v>1</v>
      </c>
      <c r="D108" s="268">
        <v>2</v>
      </c>
      <c r="E108" s="268">
        <v>133</v>
      </c>
      <c r="F108" s="268">
        <v>8</v>
      </c>
      <c r="G108" s="276">
        <v>3</v>
      </c>
      <c r="H108" s="269">
        <v>54.7</v>
      </c>
      <c r="I108" s="269">
        <v>96.3</v>
      </c>
      <c r="J108" s="269">
        <v>102</v>
      </c>
      <c r="K108" s="269">
        <f t="shared" si="70"/>
        <v>3570000</v>
      </c>
      <c r="L108" s="268" t="s">
        <v>25</v>
      </c>
      <c r="M108" s="268" t="s">
        <v>26</v>
      </c>
      <c r="N108" s="269">
        <f t="shared" si="77"/>
        <v>102</v>
      </c>
      <c r="O108" s="285">
        <v>29000</v>
      </c>
      <c r="P108" s="285">
        <f t="shared" si="72"/>
        <v>2958000</v>
      </c>
      <c r="Q108" s="269">
        <v>42500</v>
      </c>
      <c r="R108" s="285">
        <f t="shared" si="49"/>
        <v>4335000</v>
      </c>
      <c r="S108" s="285">
        <f t="shared" si="73"/>
        <v>-538093.220338983</v>
      </c>
      <c r="T108" s="293"/>
      <c r="U108" s="293"/>
    </row>
    <row r="109" spans="1:25">
      <c r="A109" s="270">
        <v>108</v>
      </c>
      <c r="B109" s="270" t="s">
        <v>53</v>
      </c>
      <c r="C109" s="277">
        <v>1</v>
      </c>
      <c r="D109" s="273">
        <v>2</v>
      </c>
      <c r="E109" s="278">
        <v>134</v>
      </c>
      <c r="F109" s="273">
        <v>9</v>
      </c>
      <c r="G109" s="279">
        <v>3</v>
      </c>
      <c r="H109" s="280">
        <v>55.8</v>
      </c>
      <c r="I109" s="280">
        <v>97.4</v>
      </c>
      <c r="J109" s="280">
        <v>103.5</v>
      </c>
      <c r="K109" s="275">
        <f t="shared" si="70"/>
        <v>3622500</v>
      </c>
      <c r="L109" s="266" t="s">
        <v>27</v>
      </c>
      <c r="M109" s="266" t="s">
        <v>26</v>
      </c>
      <c r="N109" s="288">
        <f t="shared" si="77"/>
        <v>103.5</v>
      </c>
      <c r="O109" s="287">
        <v>35000</v>
      </c>
      <c r="P109" s="287">
        <f t="shared" si="72"/>
        <v>3622500</v>
      </c>
      <c r="Q109" s="294">
        <v>43500</v>
      </c>
      <c r="R109" s="295">
        <f t="shared" si="49"/>
        <v>4502250</v>
      </c>
      <c r="S109" s="296">
        <f t="shared" si="73"/>
        <v>-545949.15254237305</v>
      </c>
      <c r="T109" s="298"/>
      <c r="U109" s="298"/>
      <c r="W109" s="297">
        <f t="shared" ref="W109:W110" si="78">Q109-3000</f>
        <v>40500</v>
      </c>
      <c r="X109" s="297">
        <f t="shared" ref="X109:X110" si="79">W109-(W109*4.5%)-(W109-O109)*18/118</f>
        <v>37838.516949152501</v>
      </c>
      <c r="Y109" s="297">
        <f t="shared" ref="Y109:Y110" si="80">X109*N109</f>
        <v>3916286.50423729</v>
      </c>
    </row>
    <row r="110" spans="1:25">
      <c r="A110" s="270">
        <v>109</v>
      </c>
      <c r="B110" s="270" t="s">
        <v>53</v>
      </c>
      <c r="C110" s="277">
        <v>1</v>
      </c>
      <c r="D110" s="273">
        <v>2</v>
      </c>
      <c r="E110" s="278">
        <v>137</v>
      </c>
      <c r="F110" s="273">
        <v>9</v>
      </c>
      <c r="G110" s="279">
        <v>3</v>
      </c>
      <c r="H110" s="280">
        <v>54.7</v>
      </c>
      <c r="I110" s="280">
        <v>96.3</v>
      </c>
      <c r="J110" s="280">
        <v>102</v>
      </c>
      <c r="K110" s="275">
        <f t="shared" si="70"/>
        <v>3570000</v>
      </c>
      <c r="L110" s="266" t="s">
        <v>27</v>
      </c>
      <c r="M110" s="266" t="s">
        <v>26</v>
      </c>
      <c r="N110" s="288">
        <f t="shared" si="77"/>
        <v>102</v>
      </c>
      <c r="O110" s="287">
        <v>35000</v>
      </c>
      <c r="P110" s="287">
        <f t="shared" si="72"/>
        <v>3570000</v>
      </c>
      <c r="Q110" s="294">
        <v>43500</v>
      </c>
      <c r="R110" s="295">
        <f t="shared" si="49"/>
        <v>4437000</v>
      </c>
      <c r="S110" s="296">
        <f t="shared" si="73"/>
        <v>-537940.67796610203</v>
      </c>
      <c r="T110" s="298"/>
      <c r="U110" s="298"/>
      <c r="W110" s="297">
        <f t="shared" si="78"/>
        <v>40500</v>
      </c>
      <c r="X110" s="297">
        <f t="shared" si="79"/>
        <v>37838.516949152501</v>
      </c>
      <c r="Y110" s="297">
        <f t="shared" si="80"/>
        <v>3859528.7288135602</v>
      </c>
    </row>
    <row r="111" spans="1:25" s="249" customFormat="1" ht="12">
      <c r="A111" s="268">
        <v>110</v>
      </c>
      <c r="B111" s="268" t="s">
        <v>53</v>
      </c>
      <c r="C111" s="268">
        <v>1</v>
      </c>
      <c r="D111" s="268">
        <v>2</v>
      </c>
      <c r="E111" s="268">
        <v>139</v>
      </c>
      <c r="F111" s="268">
        <v>10</v>
      </c>
      <c r="G111" s="276">
        <v>2</v>
      </c>
      <c r="H111" s="269">
        <v>35.200000000000003</v>
      </c>
      <c r="I111" s="269">
        <v>71</v>
      </c>
      <c r="J111" s="269">
        <v>72.099999999999994</v>
      </c>
      <c r="K111" s="269">
        <f t="shared" si="70"/>
        <v>2523500</v>
      </c>
      <c r="L111" s="268" t="s">
        <v>25</v>
      </c>
      <c r="M111" s="268" t="s">
        <v>26</v>
      </c>
      <c r="N111" s="269">
        <f t="shared" si="77"/>
        <v>72.099999999999994</v>
      </c>
      <c r="O111" s="285">
        <v>29000</v>
      </c>
      <c r="P111" s="285">
        <f t="shared" si="72"/>
        <v>2090900</v>
      </c>
      <c r="Q111" s="269">
        <v>46000</v>
      </c>
      <c r="R111" s="285">
        <f t="shared" si="49"/>
        <v>3316600</v>
      </c>
      <c r="S111" s="285">
        <f t="shared" si="73"/>
        <v>-377923.72881355899</v>
      </c>
      <c r="T111" s="293" t="s">
        <v>28</v>
      </c>
      <c r="U111" s="293" t="s">
        <v>55</v>
      </c>
    </row>
    <row r="112" spans="1:25">
      <c r="A112" s="270">
        <v>111</v>
      </c>
      <c r="B112" s="270" t="s">
        <v>53</v>
      </c>
      <c r="C112" s="277">
        <v>1</v>
      </c>
      <c r="D112" s="273">
        <v>2</v>
      </c>
      <c r="E112" s="278">
        <v>140</v>
      </c>
      <c r="F112" s="273">
        <v>10</v>
      </c>
      <c r="G112" s="279">
        <v>2</v>
      </c>
      <c r="H112" s="280">
        <v>35.200000000000003</v>
      </c>
      <c r="I112" s="280">
        <v>71.099999999999994</v>
      </c>
      <c r="J112" s="280">
        <v>72.2</v>
      </c>
      <c r="K112" s="275">
        <f t="shared" si="70"/>
        <v>2527000</v>
      </c>
      <c r="L112" s="266" t="s">
        <v>27</v>
      </c>
      <c r="M112" s="266" t="s">
        <v>26</v>
      </c>
      <c r="N112" s="288">
        <f t="shared" si="77"/>
        <v>72.2</v>
      </c>
      <c r="O112" s="287">
        <v>35000</v>
      </c>
      <c r="P112" s="287">
        <f t="shared" si="72"/>
        <v>2527000</v>
      </c>
      <c r="Q112" s="294">
        <v>49500</v>
      </c>
      <c r="R112" s="295">
        <f t="shared" si="49"/>
        <v>3573900</v>
      </c>
      <c r="S112" s="296">
        <f t="shared" si="73"/>
        <v>-377923.72881355899</v>
      </c>
      <c r="T112" s="298"/>
      <c r="U112" s="298"/>
      <c r="W112" s="297">
        <f t="shared" ref="W112:W113" si="81">Q112-3000</f>
        <v>46500</v>
      </c>
      <c r="X112" s="297">
        <f t="shared" ref="X112:X113" si="82">W112-(W112*4.5%)-(W112-O112)*18/118</f>
        <v>42653.262711864401</v>
      </c>
      <c r="Y112" s="297">
        <f t="shared" ref="Y112:Y113" si="83">X112*N112</f>
        <v>3079565.5677966098</v>
      </c>
    </row>
    <row r="113" spans="1:16383">
      <c r="A113" s="270">
        <v>112</v>
      </c>
      <c r="B113" s="270" t="s">
        <v>53</v>
      </c>
      <c r="C113" s="277">
        <v>1</v>
      </c>
      <c r="D113" s="273">
        <v>2</v>
      </c>
      <c r="E113" s="278">
        <v>141</v>
      </c>
      <c r="F113" s="273">
        <v>10</v>
      </c>
      <c r="G113" s="279">
        <v>3</v>
      </c>
      <c r="H113" s="280">
        <v>54.7</v>
      </c>
      <c r="I113" s="280">
        <v>96.3</v>
      </c>
      <c r="J113" s="280">
        <v>102</v>
      </c>
      <c r="K113" s="275">
        <f t="shared" si="70"/>
        <v>3570000</v>
      </c>
      <c r="L113" s="266" t="s">
        <v>27</v>
      </c>
      <c r="M113" s="266" t="s">
        <v>26</v>
      </c>
      <c r="N113" s="288">
        <f t="shared" si="77"/>
        <v>102</v>
      </c>
      <c r="O113" s="287">
        <v>35000</v>
      </c>
      <c r="P113" s="287">
        <f t="shared" si="72"/>
        <v>3570000</v>
      </c>
      <c r="Q113" s="294">
        <v>43500</v>
      </c>
      <c r="R113" s="295">
        <f t="shared" si="49"/>
        <v>4437000</v>
      </c>
      <c r="S113" s="296">
        <f t="shared" si="73"/>
        <v>-537940.67796610203</v>
      </c>
      <c r="T113" s="298"/>
      <c r="U113" s="298"/>
      <c r="W113" s="297">
        <f t="shared" si="81"/>
        <v>40500</v>
      </c>
      <c r="X113" s="297">
        <f t="shared" si="82"/>
        <v>37838.516949152501</v>
      </c>
      <c r="Y113" s="297">
        <f t="shared" si="83"/>
        <v>3859528.7288135602</v>
      </c>
    </row>
    <row r="114" spans="1:16383" s="249" customFormat="1" ht="12">
      <c r="A114" s="268">
        <v>113</v>
      </c>
      <c r="B114" s="268" t="s">
        <v>53</v>
      </c>
      <c r="C114" s="268">
        <v>1</v>
      </c>
      <c r="D114" s="268">
        <v>2</v>
      </c>
      <c r="E114" s="268">
        <v>143</v>
      </c>
      <c r="F114" s="268">
        <v>11</v>
      </c>
      <c r="G114" s="276">
        <v>2</v>
      </c>
      <c r="H114" s="269">
        <v>35.200000000000003</v>
      </c>
      <c r="I114" s="269">
        <v>71</v>
      </c>
      <c r="J114" s="269">
        <v>72.099999999999994</v>
      </c>
      <c r="K114" s="269">
        <f t="shared" ref="K114:K119" si="84">J114*29000</f>
        <v>2090900</v>
      </c>
      <c r="L114" s="268" t="s">
        <v>25</v>
      </c>
      <c r="M114" s="268" t="s">
        <v>26</v>
      </c>
      <c r="N114" s="269">
        <f t="shared" si="77"/>
        <v>72.099999999999994</v>
      </c>
      <c r="O114" s="285">
        <v>29000</v>
      </c>
      <c r="P114" s="285">
        <f t="shared" si="72"/>
        <v>2090900</v>
      </c>
      <c r="Q114" s="269">
        <v>46000</v>
      </c>
      <c r="R114" s="285">
        <f t="shared" si="49"/>
        <v>3316600</v>
      </c>
      <c r="S114" s="285">
        <f t="shared" si="73"/>
        <v>-311933.89830508502</v>
      </c>
      <c r="T114" s="293" t="s">
        <v>28</v>
      </c>
      <c r="U114" s="293" t="s">
        <v>48</v>
      </c>
    </row>
    <row r="115" spans="1:16383">
      <c r="A115" s="270">
        <v>114</v>
      </c>
      <c r="B115" s="270" t="s">
        <v>53</v>
      </c>
      <c r="C115" s="277">
        <v>1</v>
      </c>
      <c r="D115" s="273">
        <v>2</v>
      </c>
      <c r="E115" s="278">
        <v>144</v>
      </c>
      <c r="F115" s="273">
        <v>11</v>
      </c>
      <c r="G115" s="279">
        <v>2</v>
      </c>
      <c r="H115" s="280">
        <v>35.200000000000003</v>
      </c>
      <c r="I115" s="280">
        <v>71.099999999999994</v>
      </c>
      <c r="J115" s="280">
        <v>72.2</v>
      </c>
      <c r="K115" s="275">
        <f t="shared" ref="K115:K118" si="85">J115*35000</f>
        <v>2527000</v>
      </c>
      <c r="L115" s="266" t="s">
        <v>27</v>
      </c>
      <c r="M115" s="266" t="s">
        <v>26</v>
      </c>
      <c r="N115" s="286">
        <f t="shared" ref="N115:N122" si="86">J115</f>
        <v>72.2</v>
      </c>
      <c r="O115" s="287">
        <v>35000</v>
      </c>
      <c r="P115" s="287">
        <f t="shared" si="72"/>
        <v>2527000</v>
      </c>
      <c r="Q115" s="294">
        <v>49500</v>
      </c>
      <c r="R115" s="295">
        <f t="shared" si="49"/>
        <v>3573900</v>
      </c>
      <c r="S115" s="296">
        <f t="shared" si="73"/>
        <v>-377923.72881355899</v>
      </c>
      <c r="T115" s="298"/>
      <c r="U115" s="298"/>
      <c r="W115" s="297">
        <f t="shared" ref="W115:W118" si="87">Q115-3000</f>
        <v>46500</v>
      </c>
      <c r="X115" s="297">
        <f t="shared" ref="X115:X118" si="88">W115-(W115*4.5%)-(W115-O115)*18/118</f>
        <v>42653.262711864401</v>
      </c>
      <c r="Y115" s="297">
        <f t="shared" ref="Y115:Y118" si="89">X115*N115</f>
        <v>3079565.5677966098</v>
      </c>
    </row>
    <row r="116" spans="1:16383">
      <c r="A116" s="270">
        <v>115</v>
      </c>
      <c r="B116" s="270" t="s">
        <v>53</v>
      </c>
      <c r="C116" s="271">
        <v>1</v>
      </c>
      <c r="D116" s="270">
        <v>2</v>
      </c>
      <c r="E116" s="281">
        <v>150</v>
      </c>
      <c r="F116" s="273">
        <v>13</v>
      </c>
      <c r="G116" s="274">
        <v>3</v>
      </c>
      <c r="H116" s="275">
        <v>55.8</v>
      </c>
      <c r="I116" s="280">
        <v>97.4</v>
      </c>
      <c r="J116" s="280">
        <v>103.5</v>
      </c>
      <c r="K116" s="275">
        <f t="shared" si="85"/>
        <v>3622500</v>
      </c>
      <c r="L116" s="266" t="s">
        <v>27</v>
      </c>
      <c r="M116" s="266" t="s">
        <v>26</v>
      </c>
      <c r="N116" s="286">
        <f t="shared" si="86"/>
        <v>103.5</v>
      </c>
      <c r="O116" s="287">
        <v>35000</v>
      </c>
      <c r="P116" s="287">
        <f t="shared" si="72"/>
        <v>3622500</v>
      </c>
      <c r="Q116" s="294">
        <v>43000</v>
      </c>
      <c r="R116" s="295">
        <f t="shared" si="49"/>
        <v>4450500</v>
      </c>
      <c r="S116" s="296">
        <f t="shared" si="73"/>
        <v>-546025.423728814</v>
      </c>
      <c r="T116" s="291"/>
      <c r="U116" s="291"/>
      <c r="W116" s="297">
        <f t="shared" si="87"/>
        <v>40000</v>
      </c>
      <c r="X116" s="297">
        <f t="shared" si="88"/>
        <v>37437.288135593197</v>
      </c>
      <c r="Y116" s="297">
        <f t="shared" si="89"/>
        <v>3874759.3220338998</v>
      </c>
    </row>
    <row r="117" spans="1:16383">
      <c r="A117" s="270">
        <v>116</v>
      </c>
      <c r="B117" s="270" t="s">
        <v>53</v>
      </c>
      <c r="C117" s="271">
        <v>1</v>
      </c>
      <c r="D117" s="270">
        <v>2</v>
      </c>
      <c r="E117" s="281">
        <v>153</v>
      </c>
      <c r="F117" s="273">
        <v>13</v>
      </c>
      <c r="G117" s="274">
        <v>3</v>
      </c>
      <c r="H117" s="275">
        <v>54.7</v>
      </c>
      <c r="I117" s="280">
        <v>96.3</v>
      </c>
      <c r="J117" s="280">
        <v>102</v>
      </c>
      <c r="K117" s="275">
        <f t="shared" si="85"/>
        <v>3570000</v>
      </c>
      <c r="L117" s="266" t="s">
        <v>27</v>
      </c>
      <c r="M117" s="266" t="s">
        <v>26</v>
      </c>
      <c r="N117" s="286">
        <f t="shared" si="86"/>
        <v>102</v>
      </c>
      <c r="O117" s="287">
        <v>35000</v>
      </c>
      <c r="P117" s="287">
        <f t="shared" si="72"/>
        <v>3570000</v>
      </c>
      <c r="Q117" s="294">
        <v>43000</v>
      </c>
      <c r="R117" s="295">
        <f t="shared" si="49"/>
        <v>4386000</v>
      </c>
      <c r="S117" s="296">
        <f t="shared" si="73"/>
        <v>-538016.94915254205</v>
      </c>
      <c r="T117" s="291"/>
      <c r="U117" s="291"/>
      <c r="W117" s="297">
        <f t="shared" si="87"/>
        <v>40000</v>
      </c>
      <c r="X117" s="297">
        <f t="shared" si="88"/>
        <v>37437.288135593197</v>
      </c>
      <c r="Y117" s="297">
        <f t="shared" si="89"/>
        <v>3818603.3898305101</v>
      </c>
    </row>
    <row r="118" spans="1:16383">
      <c r="A118" s="270">
        <v>117</v>
      </c>
      <c r="B118" s="270" t="s">
        <v>53</v>
      </c>
      <c r="C118" s="271">
        <v>1</v>
      </c>
      <c r="D118" s="270">
        <v>2</v>
      </c>
      <c r="E118" s="281">
        <v>154</v>
      </c>
      <c r="F118" s="273">
        <v>14</v>
      </c>
      <c r="G118" s="274">
        <v>3</v>
      </c>
      <c r="H118" s="275">
        <v>55.8</v>
      </c>
      <c r="I118" s="280">
        <v>97.4</v>
      </c>
      <c r="J118" s="280">
        <v>103.5</v>
      </c>
      <c r="K118" s="275">
        <f t="shared" si="85"/>
        <v>3622500</v>
      </c>
      <c r="L118" s="266" t="s">
        <v>27</v>
      </c>
      <c r="M118" s="266" t="s">
        <v>26</v>
      </c>
      <c r="N118" s="286">
        <f t="shared" si="86"/>
        <v>103.5</v>
      </c>
      <c r="O118" s="287">
        <v>35000</v>
      </c>
      <c r="P118" s="287">
        <f t="shared" si="72"/>
        <v>3622500</v>
      </c>
      <c r="Q118" s="294">
        <v>43000</v>
      </c>
      <c r="R118" s="295">
        <f t="shared" si="49"/>
        <v>4450500</v>
      </c>
      <c r="S118" s="296">
        <f t="shared" si="73"/>
        <v>-546025.423728814</v>
      </c>
      <c r="T118" s="291"/>
      <c r="U118" s="291"/>
      <c r="W118" s="297">
        <f t="shared" si="87"/>
        <v>40000</v>
      </c>
      <c r="X118" s="297">
        <f t="shared" si="88"/>
        <v>37437.288135593197</v>
      </c>
      <c r="Y118" s="297">
        <f t="shared" si="89"/>
        <v>3874759.3220338998</v>
      </c>
    </row>
    <row r="119" spans="1:16383" s="249" customFormat="1" ht="12">
      <c r="A119" s="306">
        <v>118</v>
      </c>
      <c r="B119" s="306" t="s">
        <v>53</v>
      </c>
      <c r="C119" s="306">
        <v>1</v>
      </c>
      <c r="D119" s="306">
        <v>2</v>
      </c>
      <c r="E119" s="306">
        <v>156</v>
      </c>
      <c r="F119" s="306">
        <v>14</v>
      </c>
      <c r="G119" s="307">
        <v>2</v>
      </c>
      <c r="H119" s="269">
        <v>35.200000000000003</v>
      </c>
      <c r="I119" s="269">
        <v>71.099999999999994</v>
      </c>
      <c r="J119" s="269">
        <v>72.2</v>
      </c>
      <c r="K119" s="314">
        <f t="shared" si="84"/>
        <v>2093800</v>
      </c>
      <c r="L119" s="306" t="s">
        <v>25</v>
      </c>
      <c r="M119" s="306" t="s">
        <v>26</v>
      </c>
      <c r="N119" s="269">
        <f t="shared" si="86"/>
        <v>72.2</v>
      </c>
      <c r="O119" s="285">
        <v>29000</v>
      </c>
      <c r="P119" s="285">
        <f t="shared" si="72"/>
        <v>2093800</v>
      </c>
      <c r="Q119" s="314">
        <v>46000</v>
      </c>
      <c r="R119" s="316">
        <f t="shared" si="49"/>
        <v>3321200</v>
      </c>
      <c r="S119" s="285">
        <f t="shared" si="73"/>
        <v>-312376.27118644101</v>
      </c>
      <c r="T119" s="293" t="s">
        <v>28</v>
      </c>
      <c r="U119" s="293" t="s">
        <v>56</v>
      </c>
    </row>
    <row r="120" spans="1:16383" s="253" customFormat="1" ht="15">
      <c r="A120" s="268">
        <v>119</v>
      </c>
      <c r="B120" s="268" t="s">
        <v>53</v>
      </c>
      <c r="C120" s="268">
        <v>1</v>
      </c>
      <c r="D120" s="268">
        <v>2</v>
      </c>
      <c r="E120" s="268">
        <v>157</v>
      </c>
      <c r="F120" s="268">
        <v>14</v>
      </c>
      <c r="G120" s="276">
        <v>3</v>
      </c>
      <c r="H120" s="308">
        <v>54.7</v>
      </c>
      <c r="I120" s="268">
        <v>96.3</v>
      </c>
      <c r="J120" s="315">
        <v>102</v>
      </c>
      <c r="K120" s="269">
        <f t="shared" ref="K120:K122" si="90">J120*35000</f>
        <v>3570000</v>
      </c>
      <c r="L120" s="269" t="s">
        <v>25</v>
      </c>
      <c r="M120" s="285" t="s">
        <v>26</v>
      </c>
      <c r="N120" s="269">
        <f t="shared" si="86"/>
        <v>102</v>
      </c>
      <c r="O120" s="314">
        <v>35000</v>
      </c>
      <c r="P120" s="316">
        <f t="shared" si="72"/>
        <v>3570000</v>
      </c>
      <c r="Q120" s="314">
        <v>40000</v>
      </c>
      <c r="R120" s="285">
        <f t="shared" si="49"/>
        <v>4080000</v>
      </c>
      <c r="S120" s="249">
        <f t="shared" si="73"/>
        <v>-538474.576271186</v>
      </c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  <c r="CB120" s="249"/>
      <c r="CC120" s="249"/>
      <c r="CD120" s="249"/>
      <c r="CE120" s="249"/>
      <c r="CF120" s="249"/>
      <c r="CG120" s="249"/>
      <c r="CH120" s="249"/>
      <c r="CI120" s="249"/>
      <c r="CJ120" s="249"/>
      <c r="CK120" s="249"/>
      <c r="CL120" s="249"/>
      <c r="CM120" s="249"/>
      <c r="CN120" s="249"/>
      <c r="CO120" s="249"/>
      <c r="CP120" s="249"/>
      <c r="CQ120" s="249"/>
      <c r="CR120" s="249"/>
      <c r="CS120" s="249"/>
      <c r="CT120" s="249"/>
      <c r="CU120" s="249"/>
      <c r="CV120" s="249"/>
      <c r="CW120" s="249"/>
      <c r="CX120" s="249"/>
      <c r="CY120" s="249"/>
      <c r="CZ120" s="249"/>
      <c r="DA120" s="249"/>
      <c r="DB120" s="249"/>
      <c r="DC120" s="249"/>
      <c r="DD120" s="249"/>
      <c r="DE120" s="249"/>
      <c r="DF120" s="249"/>
      <c r="DG120" s="249"/>
      <c r="DH120" s="249"/>
      <c r="DI120" s="249"/>
      <c r="DJ120" s="249"/>
      <c r="DK120" s="249"/>
      <c r="DL120" s="249"/>
      <c r="DM120" s="249"/>
      <c r="DN120" s="249"/>
      <c r="DO120" s="249"/>
      <c r="DP120" s="249"/>
      <c r="DQ120" s="249"/>
      <c r="DR120" s="249"/>
      <c r="DS120" s="249"/>
      <c r="DT120" s="249"/>
      <c r="DU120" s="249"/>
      <c r="DV120" s="249"/>
      <c r="DW120" s="249"/>
      <c r="DX120" s="249"/>
      <c r="DY120" s="249"/>
      <c r="DZ120" s="249"/>
      <c r="EA120" s="249"/>
      <c r="EB120" s="249"/>
      <c r="EC120" s="249"/>
      <c r="ED120" s="249"/>
      <c r="EE120" s="249"/>
      <c r="EF120" s="249"/>
      <c r="EG120" s="249"/>
      <c r="EH120" s="249"/>
      <c r="EI120" s="249"/>
      <c r="EJ120" s="249"/>
      <c r="EK120" s="249"/>
      <c r="EL120" s="249"/>
      <c r="EM120" s="249"/>
      <c r="EN120" s="249"/>
      <c r="EO120" s="249"/>
      <c r="EP120" s="249"/>
      <c r="EQ120" s="249"/>
      <c r="ER120" s="249"/>
      <c r="ES120" s="249"/>
      <c r="ET120" s="249"/>
      <c r="EU120" s="249"/>
      <c r="EV120" s="249"/>
      <c r="EW120" s="249"/>
      <c r="EX120" s="249"/>
      <c r="EY120" s="249"/>
      <c r="EZ120" s="249"/>
      <c r="FA120" s="249"/>
      <c r="FB120" s="249"/>
      <c r="FC120" s="249"/>
      <c r="FD120" s="249"/>
      <c r="FE120" s="249"/>
      <c r="FF120" s="249"/>
      <c r="FG120" s="249"/>
      <c r="FH120" s="249"/>
      <c r="FI120" s="249"/>
      <c r="FJ120" s="249"/>
      <c r="FK120" s="249"/>
      <c r="FL120" s="249"/>
      <c r="FM120" s="249"/>
      <c r="FN120" s="249"/>
      <c r="FO120" s="249"/>
      <c r="FP120" s="249"/>
      <c r="FQ120" s="249"/>
      <c r="FR120" s="249"/>
      <c r="FS120" s="249"/>
      <c r="FT120" s="249"/>
      <c r="FU120" s="249"/>
      <c r="FV120" s="249"/>
      <c r="FW120" s="249"/>
      <c r="FX120" s="249"/>
      <c r="FY120" s="249"/>
      <c r="FZ120" s="249"/>
      <c r="GA120" s="249"/>
      <c r="GB120" s="249"/>
      <c r="GC120" s="249"/>
      <c r="GD120" s="249"/>
      <c r="GE120" s="249"/>
      <c r="GF120" s="249"/>
      <c r="GG120" s="249"/>
      <c r="GH120" s="249"/>
      <c r="GI120" s="249"/>
      <c r="GJ120" s="249"/>
      <c r="GK120" s="249"/>
      <c r="GL120" s="249"/>
      <c r="GM120" s="249"/>
      <c r="GN120" s="249"/>
      <c r="GO120" s="249"/>
      <c r="GP120" s="249"/>
      <c r="GQ120" s="249"/>
      <c r="GR120" s="249"/>
      <c r="GS120" s="249"/>
      <c r="GT120" s="249"/>
      <c r="GU120" s="249"/>
      <c r="GV120" s="249"/>
      <c r="GW120" s="249"/>
      <c r="GX120" s="249"/>
      <c r="GY120" s="249"/>
      <c r="GZ120" s="249"/>
      <c r="HA120" s="249"/>
      <c r="HB120" s="249"/>
      <c r="HC120" s="249"/>
      <c r="HD120" s="249"/>
      <c r="HE120" s="249"/>
      <c r="HF120" s="249"/>
      <c r="HG120" s="249"/>
      <c r="HH120" s="249"/>
      <c r="HI120" s="249"/>
      <c r="HJ120" s="249"/>
      <c r="HK120" s="249"/>
      <c r="HL120" s="249"/>
      <c r="HM120" s="249"/>
      <c r="HN120" s="249"/>
      <c r="HO120" s="249"/>
      <c r="HP120" s="249"/>
      <c r="HQ120" s="249"/>
      <c r="HR120" s="249"/>
      <c r="HS120" s="249"/>
      <c r="HT120" s="249"/>
      <c r="HU120" s="249"/>
      <c r="HV120" s="249"/>
      <c r="HW120" s="249"/>
      <c r="HX120" s="249"/>
      <c r="HY120" s="249"/>
      <c r="HZ120" s="249"/>
      <c r="IA120" s="249"/>
      <c r="IB120" s="249"/>
      <c r="IC120" s="249"/>
      <c r="ID120" s="249"/>
      <c r="IE120" s="249"/>
      <c r="IF120" s="249"/>
      <c r="IG120" s="249"/>
      <c r="IH120" s="249"/>
      <c r="II120" s="249"/>
      <c r="IJ120" s="249"/>
      <c r="IK120" s="249"/>
      <c r="IL120" s="249"/>
      <c r="IM120" s="249"/>
      <c r="IN120" s="249"/>
      <c r="IO120" s="249"/>
      <c r="IP120" s="249"/>
      <c r="IQ120" s="249"/>
      <c r="IR120" s="249"/>
      <c r="IS120" s="249"/>
      <c r="IT120" s="249"/>
      <c r="IU120" s="249"/>
      <c r="IV120" s="249"/>
      <c r="IW120" s="249"/>
      <c r="IX120" s="249"/>
      <c r="IY120" s="249"/>
      <c r="IZ120" s="249"/>
      <c r="JA120" s="249"/>
      <c r="JB120" s="249"/>
      <c r="JC120" s="249"/>
      <c r="JD120" s="249"/>
      <c r="JE120" s="249"/>
      <c r="JF120" s="249"/>
      <c r="JG120" s="249"/>
      <c r="JH120" s="249"/>
      <c r="JI120" s="249"/>
      <c r="JJ120" s="249"/>
      <c r="JK120" s="249"/>
      <c r="JL120" s="249"/>
      <c r="JM120" s="249"/>
      <c r="JN120" s="249"/>
      <c r="JO120" s="249"/>
      <c r="JP120" s="249"/>
      <c r="JQ120" s="249"/>
      <c r="JR120" s="249"/>
      <c r="JS120" s="249"/>
      <c r="JT120" s="249"/>
      <c r="JU120" s="249"/>
      <c r="JV120" s="249"/>
      <c r="JW120" s="249"/>
      <c r="JX120" s="249"/>
      <c r="JY120" s="249"/>
      <c r="JZ120" s="249"/>
      <c r="KA120" s="249"/>
      <c r="KB120" s="249"/>
      <c r="KC120" s="249"/>
      <c r="KD120" s="249"/>
      <c r="KE120" s="249"/>
      <c r="KF120" s="249"/>
      <c r="KG120" s="249"/>
      <c r="KH120" s="249"/>
      <c r="KI120" s="249"/>
      <c r="KJ120" s="249"/>
      <c r="KK120" s="249"/>
      <c r="KL120" s="249"/>
      <c r="KM120" s="249"/>
      <c r="KN120" s="249"/>
      <c r="KO120" s="249"/>
      <c r="KP120" s="249"/>
      <c r="KQ120" s="249"/>
      <c r="KR120" s="249"/>
      <c r="KS120" s="249"/>
      <c r="KT120" s="249"/>
      <c r="KU120" s="249"/>
      <c r="KV120" s="249"/>
      <c r="KW120" s="249"/>
      <c r="KX120" s="249"/>
      <c r="KY120" s="249"/>
      <c r="KZ120" s="249"/>
      <c r="LA120" s="249"/>
      <c r="LB120" s="249"/>
      <c r="LC120" s="249"/>
      <c r="LD120" s="249"/>
      <c r="LE120" s="249"/>
      <c r="LF120" s="249"/>
      <c r="LG120" s="249"/>
      <c r="LH120" s="249"/>
      <c r="LI120" s="249"/>
      <c r="LJ120" s="249"/>
      <c r="LK120" s="249"/>
      <c r="LL120" s="249"/>
      <c r="LM120" s="249"/>
      <c r="LN120" s="249"/>
      <c r="LO120" s="249"/>
      <c r="LP120" s="249"/>
      <c r="LQ120" s="249"/>
      <c r="LR120" s="249"/>
      <c r="LS120" s="249"/>
      <c r="LT120" s="249"/>
      <c r="LU120" s="249"/>
      <c r="LV120" s="249"/>
      <c r="LW120" s="249"/>
      <c r="LX120" s="249"/>
      <c r="LY120" s="249"/>
      <c r="LZ120" s="249"/>
      <c r="MA120" s="249"/>
      <c r="MB120" s="249"/>
      <c r="MC120" s="249"/>
      <c r="MD120" s="249"/>
      <c r="ME120" s="249"/>
      <c r="MF120" s="249"/>
      <c r="MG120" s="249"/>
      <c r="MH120" s="249"/>
      <c r="MI120" s="249"/>
      <c r="MJ120" s="249"/>
      <c r="MK120" s="249"/>
      <c r="ML120" s="249"/>
      <c r="MM120" s="249"/>
      <c r="MN120" s="249"/>
      <c r="MO120" s="249"/>
      <c r="MP120" s="249"/>
      <c r="MQ120" s="249"/>
      <c r="MR120" s="249"/>
      <c r="MS120" s="249"/>
      <c r="MT120" s="249"/>
      <c r="MU120" s="249"/>
      <c r="MV120" s="249"/>
      <c r="MW120" s="249"/>
      <c r="MX120" s="249"/>
      <c r="MY120" s="249"/>
      <c r="MZ120" s="249"/>
      <c r="NA120" s="249"/>
      <c r="NB120" s="249"/>
      <c r="NC120" s="249"/>
      <c r="ND120" s="249"/>
      <c r="NE120" s="249"/>
      <c r="NF120" s="249"/>
      <c r="NG120" s="249"/>
      <c r="NH120" s="249"/>
      <c r="NI120" s="249"/>
      <c r="NJ120" s="249"/>
      <c r="NK120" s="249"/>
      <c r="NL120" s="249"/>
      <c r="NM120" s="249"/>
      <c r="NN120" s="249"/>
      <c r="NO120" s="249"/>
      <c r="NP120" s="249"/>
      <c r="NQ120" s="249"/>
      <c r="NR120" s="249"/>
      <c r="NS120" s="249"/>
      <c r="NT120" s="249"/>
      <c r="NU120" s="249"/>
      <c r="NV120" s="249"/>
      <c r="NW120" s="249"/>
      <c r="NX120" s="249"/>
      <c r="NY120" s="249"/>
      <c r="NZ120" s="249"/>
      <c r="OA120" s="249"/>
      <c r="OB120" s="249"/>
      <c r="OC120" s="249"/>
      <c r="OD120" s="249"/>
      <c r="OE120" s="249"/>
      <c r="OF120" s="249"/>
      <c r="OG120" s="249"/>
      <c r="OH120" s="249"/>
      <c r="OI120" s="249"/>
      <c r="OJ120" s="249"/>
      <c r="OK120" s="249"/>
      <c r="OL120" s="249"/>
      <c r="OM120" s="249"/>
      <c r="ON120" s="249"/>
      <c r="OO120" s="249"/>
      <c r="OP120" s="249"/>
      <c r="OQ120" s="249"/>
      <c r="OR120" s="249"/>
      <c r="OS120" s="249"/>
      <c r="OT120" s="249"/>
      <c r="OU120" s="249"/>
      <c r="OV120" s="249"/>
      <c r="OW120" s="249"/>
      <c r="OX120" s="249"/>
      <c r="OY120" s="249"/>
      <c r="OZ120" s="249"/>
      <c r="PA120" s="249"/>
      <c r="PB120" s="249"/>
      <c r="PC120" s="249"/>
      <c r="PD120" s="249"/>
      <c r="PE120" s="249"/>
      <c r="PF120" s="249"/>
      <c r="PG120" s="249"/>
      <c r="PH120" s="249"/>
      <c r="PI120" s="249"/>
      <c r="PJ120" s="249"/>
      <c r="PK120" s="249"/>
      <c r="PL120" s="249"/>
      <c r="PM120" s="249"/>
      <c r="PN120" s="249"/>
      <c r="PO120" s="249"/>
      <c r="PP120" s="249"/>
      <c r="PQ120" s="249"/>
      <c r="PR120" s="249"/>
      <c r="PS120" s="249"/>
      <c r="PT120" s="249"/>
      <c r="PU120" s="249"/>
      <c r="PV120" s="249"/>
      <c r="PW120" s="249"/>
      <c r="PX120" s="249"/>
      <c r="PY120" s="249"/>
      <c r="PZ120" s="249"/>
      <c r="QA120" s="249"/>
      <c r="QB120" s="249"/>
      <c r="QC120" s="249"/>
      <c r="QD120" s="249"/>
      <c r="QE120" s="249"/>
      <c r="QF120" s="249"/>
      <c r="QG120" s="249"/>
      <c r="QH120" s="249"/>
      <c r="QI120" s="249"/>
      <c r="QJ120" s="249"/>
      <c r="QK120" s="249"/>
      <c r="QL120" s="249"/>
      <c r="QM120" s="249"/>
      <c r="QN120" s="249"/>
      <c r="QO120" s="249"/>
      <c r="QP120" s="249"/>
      <c r="QQ120" s="249"/>
      <c r="QR120" s="249"/>
      <c r="QS120" s="249"/>
      <c r="QT120" s="249"/>
      <c r="QU120" s="249"/>
      <c r="QV120" s="249"/>
      <c r="QW120" s="249"/>
      <c r="QX120" s="249"/>
      <c r="QY120" s="249"/>
      <c r="QZ120" s="249"/>
      <c r="RA120" s="249"/>
      <c r="RB120" s="249"/>
      <c r="RC120" s="249"/>
      <c r="RD120" s="249"/>
      <c r="RE120" s="249"/>
      <c r="RF120" s="249"/>
      <c r="RG120" s="249"/>
      <c r="RH120" s="249"/>
      <c r="RI120" s="249"/>
      <c r="RJ120" s="249"/>
      <c r="RK120" s="249"/>
      <c r="RL120" s="249"/>
      <c r="RM120" s="249"/>
      <c r="RN120" s="249"/>
      <c r="RO120" s="249"/>
      <c r="RP120" s="249"/>
      <c r="RQ120" s="249"/>
      <c r="RR120" s="249"/>
      <c r="RS120" s="249"/>
      <c r="RT120" s="249"/>
      <c r="RU120" s="249"/>
      <c r="RV120" s="249"/>
      <c r="RW120" s="249"/>
      <c r="RX120" s="249"/>
      <c r="RY120" s="249"/>
      <c r="RZ120" s="249"/>
      <c r="SA120" s="249"/>
      <c r="SB120" s="249"/>
      <c r="SC120" s="249"/>
      <c r="SD120" s="249"/>
      <c r="SE120" s="249"/>
      <c r="SF120" s="249"/>
      <c r="SG120" s="249"/>
      <c r="SH120" s="249"/>
      <c r="SI120" s="249"/>
      <c r="SJ120" s="249"/>
      <c r="SK120" s="249"/>
      <c r="SL120" s="249"/>
      <c r="SM120" s="249"/>
      <c r="SN120" s="249"/>
      <c r="SO120" s="249"/>
      <c r="SP120" s="249"/>
      <c r="SQ120" s="249"/>
      <c r="SR120" s="249"/>
      <c r="SS120" s="249"/>
      <c r="ST120" s="249"/>
      <c r="SU120" s="249"/>
      <c r="SV120" s="249"/>
      <c r="SW120" s="249"/>
      <c r="SX120" s="249"/>
      <c r="SY120" s="249"/>
      <c r="SZ120" s="249"/>
      <c r="TA120" s="249"/>
      <c r="TB120" s="249"/>
      <c r="TC120" s="249"/>
      <c r="TD120" s="249"/>
      <c r="TE120" s="249"/>
      <c r="TF120" s="249"/>
      <c r="TG120" s="249"/>
      <c r="TH120" s="249"/>
      <c r="TI120" s="249"/>
      <c r="TJ120" s="249"/>
      <c r="TK120" s="249"/>
      <c r="TL120" s="249"/>
      <c r="TM120" s="249"/>
      <c r="TN120" s="249"/>
      <c r="TO120" s="249"/>
      <c r="TP120" s="249"/>
      <c r="TQ120" s="249"/>
      <c r="TR120" s="249"/>
      <c r="TS120" s="249"/>
      <c r="TT120" s="249"/>
      <c r="TU120" s="249"/>
      <c r="TV120" s="249"/>
      <c r="TW120" s="249"/>
      <c r="TX120" s="249"/>
      <c r="TY120" s="249"/>
      <c r="TZ120" s="249"/>
      <c r="UA120" s="249"/>
      <c r="UB120" s="249"/>
      <c r="UC120" s="249"/>
      <c r="UD120" s="249"/>
      <c r="UE120" s="249"/>
      <c r="UF120" s="249"/>
      <c r="UG120" s="249"/>
      <c r="UH120" s="249"/>
      <c r="UI120" s="249"/>
      <c r="UJ120" s="249"/>
      <c r="UK120" s="249"/>
      <c r="UL120" s="249"/>
      <c r="UM120" s="249"/>
      <c r="UN120" s="249"/>
      <c r="UO120" s="249"/>
      <c r="UP120" s="249"/>
      <c r="UQ120" s="249"/>
      <c r="UR120" s="249"/>
      <c r="US120" s="249"/>
      <c r="UT120" s="249"/>
      <c r="UU120" s="249"/>
      <c r="UV120" s="249"/>
      <c r="UW120" s="249"/>
      <c r="UX120" s="249"/>
      <c r="UY120" s="249"/>
      <c r="UZ120" s="249"/>
      <c r="VA120" s="249"/>
      <c r="VB120" s="249"/>
      <c r="VC120" s="249"/>
      <c r="VD120" s="249"/>
      <c r="VE120" s="249"/>
      <c r="VF120" s="249"/>
      <c r="VG120" s="249"/>
      <c r="VH120" s="249"/>
      <c r="VI120" s="249"/>
      <c r="VJ120" s="249"/>
      <c r="VK120" s="249"/>
      <c r="VL120" s="249"/>
      <c r="VM120" s="249"/>
      <c r="VN120" s="249"/>
      <c r="VO120" s="249"/>
      <c r="VP120" s="249"/>
      <c r="VQ120" s="249"/>
      <c r="VR120" s="249"/>
      <c r="VS120" s="249"/>
      <c r="VT120" s="249"/>
      <c r="VU120" s="249"/>
      <c r="VV120" s="249"/>
      <c r="VW120" s="249"/>
      <c r="VX120" s="249"/>
      <c r="VY120" s="249"/>
      <c r="VZ120" s="249"/>
      <c r="WA120" s="249"/>
      <c r="WB120" s="249"/>
      <c r="WC120" s="249"/>
      <c r="WD120" s="249"/>
      <c r="WE120" s="249"/>
      <c r="WF120" s="249"/>
      <c r="WG120" s="249"/>
      <c r="WH120" s="249"/>
      <c r="WI120" s="249"/>
      <c r="WJ120" s="249"/>
      <c r="WK120" s="249"/>
      <c r="WL120" s="249"/>
      <c r="WM120" s="249"/>
      <c r="WN120" s="249"/>
      <c r="WO120" s="249"/>
      <c r="WP120" s="249"/>
      <c r="WQ120" s="249"/>
      <c r="WR120" s="249"/>
      <c r="WS120" s="249"/>
      <c r="WT120" s="249"/>
      <c r="WU120" s="249"/>
      <c r="WV120" s="249"/>
      <c r="WW120" s="249"/>
      <c r="WX120" s="249"/>
      <c r="WY120" s="249"/>
      <c r="WZ120" s="249"/>
      <c r="XA120" s="249"/>
      <c r="XB120" s="249"/>
      <c r="XC120" s="249"/>
      <c r="XD120" s="249"/>
      <c r="XE120" s="249"/>
      <c r="XF120" s="249"/>
      <c r="XG120" s="249"/>
      <c r="XH120" s="249"/>
      <c r="XI120" s="249"/>
      <c r="XJ120" s="249"/>
      <c r="XK120" s="249"/>
      <c r="XL120" s="249"/>
      <c r="XM120" s="249"/>
      <c r="XN120" s="249"/>
      <c r="XO120" s="249"/>
      <c r="XP120" s="249"/>
      <c r="XQ120" s="249"/>
      <c r="XR120" s="249"/>
      <c r="XS120" s="249"/>
      <c r="XT120" s="249"/>
      <c r="XU120" s="249"/>
      <c r="XV120" s="249"/>
      <c r="XW120" s="249"/>
      <c r="XX120" s="249"/>
      <c r="XY120" s="249"/>
      <c r="XZ120" s="249"/>
      <c r="YA120" s="249"/>
      <c r="YB120" s="249"/>
      <c r="YC120" s="249"/>
      <c r="YD120" s="249"/>
      <c r="YE120" s="249"/>
      <c r="YF120" s="249"/>
      <c r="YG120" s="249"/>
      <c r="YH120" s="249"/>
      <c r="YI120" s="249"/>
      <c r="YJ120" s="249"/>
      <c r="YK120" s="249"/>
      <c r="YL120" s="249"/>
      <c r="YM120" s="249"/>
      <c r="YN120" s="249"/>
      <c r="YO120" s="249"/>
      <c r="YP120" s="249"/>
      <c r="YQ120" s="249"/>
      <c r="YR120" s="249"/>
      <c r="YS120" s="249"/>
      <c r="YT120" s="249"/>
      <c r="YU120" s="249"/>
      <c r="YV120" s="249"/>
      <c r="YW120" s="249"/>
      <c r="YX120" s="249"/>
      <c r="YY120" s="249"/>
      <c r="YZ120" s="249"/>
      <c r="ZA120" s="249"/>
      <c r="ZB120" s="249"/>
      <c r="ZC120" s="249"/>
      <c r="ZD120" s="249"/>
      <c r="ZE120" s="249"/>
      <c r="ZF120" s="249"/>
      <c r="ZG120" s="249"/>
      <c r="ZH120" s="249"/>
      <c r="ZI120" s="249"/>
      <c r="ZJ120" s="249"/>
      <c r="ZK120" s="249"/>
      <c r="ZL120" s="249"/>
      <c r="ZM120" s="249"/>
      <c r="ZN120" s="249"/>
      <c r="ZO120" s="249"/>
      <c r="ZP120" s="249"/>
      <c r="ZQ120" s="249"/>
      <c r="ZR120" s="249"/>
      <c r="ZS120" s="249"/>
      <c r="ZT120" s="249"/>
      <c r="ZU120" s="249"/>
      <c r="ZV120" s="249"/>
      <c r="ZW120" s="249"/>
      <c r="ZX120" s="249"/>
      <c r="ZY120" s="249"/>
      <c r="ZZ120" s="249"/>
      <c r="AAA120" s="249"/>
      <c r="AAB120" s="249"/>
      <c r="AAC120" s="249"/>
      <c r="AAD120" s="249"/>
      <c r="AAE120" s="249"/>
      <c r="AAF120" s="249"/>
      <c r="AAG120" s="249"/>
      <c r="AAH120" s="249"/>
      <c r="AAI120" s="249"/>
      <c r="AAJ120" s="249"/>
      <c r="AAK120" s="249"/>
      <c r="AAL120" s="249"/>
      <c r="AAM120" s="249"/>
      <c r="AAN120" s="249"/>
      <c r="AAO120" s="249"/>
      <c r="AAP120" s="249"/>
      <c r="AAQ120" s="249"/>
      <c r="AAR120" s="249"/>
      <c r="AAS120" s="249"/>
      <c r="AAT120" s="249"/>
      <c r="AAU120" s="249"/>
      <c r="AAV120" s="249"/>
      <c r="AAW120" s="249"/>
      <c r="AAX120" s="249"/>
      <c r="AAY120" s="249"/>
      <c r="AAZ120" s="249"/>
      <c r="ABA120" s="249"/>
      <c r="ABB120" s="249"/>
      <c r="ABC120" s="249"/>
      <c r="ABD120" s="249"/>
      <c r="ABE120" s="249"/>
      <c r="ABF120" s="249"/>
      <c r="ABG120" s="249"/>
      <c r="ABH120" s="249"/>
      <c r="ABI120" s="249"/>
      <c r="ABJ120" s="249"/>
      <c r="ABK120" s="249"/>
      <c r="ABL120" s="249"/>
      <c r="ABM120" s="249"/>
      <c r="ABN120" s="249"/>
      <c r="ABO120" s="249"/>
      <c r="ABP120" s="249"/>
      <c r="ABQ120" s="249"/>
      <c r="ABR120" s="249"/>
      <c r="ABS120" s="249"/>
      <c r="ABT120" s="249"/>
      <c r="ABU120" s="249"/>
      <c r="ABV120" s="249"/>
      <c r="ABW120" s="249"/>
      <c r="ABX120" s="249"/>
      <c r="ABY120" s="249"/>
      <c r="ABZ120" s="249"/>
      <c r="ACA120" s="249"/>
      <c r="ACB120" s="249"/>
      <c r="ACC120" s="249"/>
      <c r="ACD120" s="249"/>
      <c r="ACE120" s="249"/>
      <c r="ACF120" s="249"/>
      <c r="ACG120" s="249"/>
      <c r="ACH120" s="249"/>
      <c r="ACI120" s="249"/>
      <c r="ACJ120" s="249"/>
      <c r="ACK120" s="249"/>
      <c r="ACL120" s="249"/>
      <c r="ACM120" s="249"/>
      <c r="ACN120" s="249"/>
      <c r="ACO120" s="249"/>
      <c r="ACP120" s="249"/>
      <c r="ACQ120" s="249"/>
      <c r="ACR120" s="249"/>
      <c r="ACS120" s="249"/>
      <c r="ACT120" s="249"/>
      <c r="ACU120" s="249"/>
      <c r="ACV120" s="249"/>
      <c r="ACW120" s="249"/>
      <c r="ACX120" s="249"/>
      <c r="ACY120" s="249"/>
      <c r="ACZ120" s="249"/>
      <c r="ADA120" s="249"/>
      <c r="ADB120" s="249"/>
      <c r="ADC120" s="249"/>
      <c r="ADD120" s="249"/>
      <c r="ADE120" s="249"/>
      <c r="ADF120" s="249"/>
      <c r="ADG120" s="249"/>
      <c r="ADH120" s="249"/>
      <c r="ADI120" s="249"/>
      <c r="ADJ120" s="249"/>
      <c r="ADK120" s="249"/>
      <c r="ADL120" s="249"/>
      <c r="ADM120" s="249"/>
      <c r="ADN120" s="249"/>
      <c r="ADO120" s="249"/>
      <c r="ADP120" s="249"/>
      <c r="ADQ120" s="249"/>
      <c r="ADR120" s="249"/>
      <c r="ADS120" s="249"/>
      <c r="ADT120" s="249"/>
      <c r="ADU120" s="249"/>
      <c r="ADV120" s="249"/>
      <c r="ADW120" s="249"/>
      <c r="ADX120" s="249"/>
      <c r="ADY120" s="249"/>
      <c r="ADZ120" s="249"/>
      <c r="AEA120" s="249"/>
      <c r="AEB120" s="249"/>
      <c r="AEC120" s="249"/>
      <c r="AED120" s="249"/>
      <c r="AEE120" s="249"/>
      <c r="AEF120" s="249"/>
      <c r="AEG120" s="249"/>
      <c r="AEH120" s="249"/>
      <c r="AEI120" s="249"/>
      <c r="AEJ120" s="249"/>
      <c r="AEK120" s="249"/>
      <c r="AEL120" s="249"/>
      <c r="AEM120" s="249"/>
      <c r="AEN120" s="249"/>
      <c r="AEO120" s="249"/>
      <c r="AEP120" s="249"/>
      <c r="AEQ120" s="249"/>
      <c r="AER120" s="249"/>
      <c r="AES120" s="249"/>
      <c r="AET120" s="249"/>
      <c r="AEU120" s="249"/>
      <c r="AEV120" s="249"/>
      <c r="AEW120" s="249"/>
      <c r="AEX120" s="249"/>
      <c r="AEY120" s="249"/>
      <c r="AEZ120" s="249"/>
      <c r="AFA120" s="249"/>
      <c r="AFB120" s="249"/>
      <c r="AFC120" s="249"/>
      <c r="AFD120" s="249"/>
      <c r="AFE120" s="249"/>
      <c r="AFF120" s="249"/>
      <c r="AFG120" s="249"/>
      <c r="AFH120" s="249"/>
      <c r="AFI120" s="249"/>
      <c r="AFJ120" s="249"/>
      <c r="AFK120" s="249"/>
      <c r="AFL120" s="249"/>
      <c r="AFM120" s="249"/>
      <c r="AFN120" s="249"/>
      <c r="AFO120" s="249"/>
      <c r="AFP120" s="249"/>
      <c r="AFQ120" s="249"/>
      <c r="AFR120" s="249"/>
      <c r="AFS120" s="249"/>
      <c r="AFT120" s="249"/>
      <c r="AFU120" s="249"/>
      <c r="AFV120" s="249"/>
      <c r="AFW120" s="249"/>
      <c r="AFX120" s="249"/>
      <c r="AFY120" s="249"/>
      <c r="AFZ120" s="249"/>
      <c r="AGA120" s="249"/>
      <c r="AGB120" s="249"/>
      <c r="AGC120" s="249"/>
      <c r="AGD120" s="249"/>
      <c r="AGE120" s="249"/>
      <c r="AGF120" s="249"/>
      <c r="AGG120" s="249"/>
      <c r="AGH120" s="249"/>
      <c r="AGI120" s="249"/>
      <c r="AGJ120" s="249"/>
      <c r="AGK120" s="249"/>
      <c r="AGL120" s="249"/>
      <c r="AGM120" s="249"/>
      <c r="AGN120" s="249"/>
      <c r="AGO120" s="249"/>
      <c r="AGP120" s="249"/>
      <c r="AGQ120" s="249"/>
      <c r="AGR120" s="249"/>
      <c r="AGS120" s="249"/>
      <c r="AGT120" s="249"/>
      <c r="AGU120" s="249"/>
      <c r="AGV120" s="249"/>
      <c r="AGW120" s="249"/>
      <c r="AGX120" s="249"/>
      <c r="AGY120" s="249"/>
      <c r="AGZ120" s="249"/>
      <c r="AHA120" s="249"/>
      <c r="AHB120" s="249"/>
      <c r="AHC120" s="249"/>
      <c r="AHD120" s="249"/>
      <c r="AHE120" s="249"/>
      <c r="AHF120" s="249"/>
      <c r="AHG120" s="249"/>
      <c r="AHH120" s="249"/>
      <c r="AHI120" s="249"/>
      <c r="AHJ120" s="249"/>
      <c r="AHK120" s="249"/>
      <c r="AHL120" s="249"/>
      <c r="AHM120" s="249"/>
      <c r="AHN120" s="249"/>
      <c r="AHO120" s="249"/>
      <c r="AHP120" s="249"/>
      <c r="AHQ120" s="249"/>
      <c r="AHR120" s="249"/>
      <c r="AHS120" s="249"/>
      <c r="AHT120" s="249"/>
      <c r="AHU120" s="249"/>
      <c r="AHV120" s="249"/>
      <c r="AHW120" s="249"/>
      <c r="AHX120" s="249"/>
      <c r="AHY120" s="249"/>
      <c r="AHZ120" s="249"/>
      <c r="AIA120" s="249"/>
      <c r="AIB120" s="249"/>
      <c r="AIC120" s="249"/>
      <c r="AID120" s="249"/>
      <c r="AIE120" s="249"/>
      <c r="AIF120" s="249"/>
      <c r="AIG120" s="249"/>
      <c r="AIH120" s="249"/>
      <c r="AII120" s="249"/>
      <c r="AIJ120" s="249"/>
      <c r="AIK120" s="249"/>
      <c r="AIL120" s="249"/>
      <c r="AIM120" s="249"/>
      <c r="AIN120" s="249"/>
      <c r="AIO120" s="249"/>
      <c r="AIP120" s="249"/>
      <c r="AIQ120" s="249"/>
      <c r="AIR120" s="249"/>
      <c r="AIS120" s="249"/>
      <c r="AIT120" s="249"/>
      <c r="AIU120" s="249"/>
      <c r="AIV120" s="249"/>
      <c r="AIW120" s="249"/>
      <c r="AIX120" s="249"/>
      <c r="AIY120" s="249"/>
      <c r="AIZ120" s="249"/>
      <c r="AJA120" s="249"/>
      <c r="AJB120" s="249"/>
      <c r="AJC120" s="249"/>
      <c r="AJD120" s="249"/>
      <c r="AJE120" s="249"/>
      <c r="AJF120" s="249"/>
      <c r="AJG120" s="249"/>
      <c r="AJH120" s="249"/>
      <c r="AJI120" s="249"/>
      <c r="AJJ120" s="249"/>
      <c r="AJK120" s="249"/>
      <c r="AJL120" s="249"/>
      <c r="AJM120" s="249"/>
      <c r="AJN120" s="249"/>
      <c r="AJO120" s="249"/>
      <c r="AJP120" s="249"/>
      <c r="AJQ120" s="249"/>
      <c r="AJR120" s="249"/>
      <c r="AJS120" s="249"/>
      <c r="AJT120" s="249"/>
      <c r="AJU120" s="249"/>
      <c r="AJV120" s="249"/>
      <c r="AJW120" s="249"/>
      <c r="AJX120" s="249"/>
      <c r="AJY120" s="249"/>
      <c r="AJZ120" s="249"/>
      <c r="AKA120" s="249"/>
      <c r="AKB120" s="249"/>
      <c r="AKC120" s="249"/>
      <c r="AKD120" s="249"/>
      <c r="AKE120" s="249"/>
      <c r="AKF120" s="249"/>
      <c r="AKG120" s="249"/>
      <c r="AKH120" s="249"/>
      <c r="AKI120" s="249"/>
      <c r="AKJ120" s="249"/>
      <c r="AKK120" s="249"/>
      <c r="AKL120" s="249"/>
      <c r="AKM120" s="249"/>
      <c r="AKN120" s="249"/>
      <c r="AKO120" s="249"/>
      <c r="AKP120" s="249"/>
      <c r="AKQ120" s="249"/>
      <c r="AKR120" s="249"/>
      <c r="AKS120" s="249"/>
      <c r="AKT120" s="249"/>
      <c r="AKU120" s="249"/>
      <c r="AKV120" s="249"/>
      <c r="AKW120" s="249"/>
      <c r="AKX120" s="249"/>
      <c r="AKY120" s="249"/>
      <c r="AKZ120" s="249"/>
      <c r="ALA120" s="249"/>
      <c r="ALB120" s="249"/>
      <c r="ALC120" s="249"/>
      <c r="ALD120" s="249"/>
      <c r="ALE120" s="249"/>
      <c r="ALF120" s="249"/>
      <c r="ALG120" s="249"/>
      <c r="ALH120" s="249"/>
      <c r="ALI120" s="249"/>
      <c r="ALJ120" s="249"/>
      <c r="ALK120" s="249"/>
      <c r="ALL120" s="249"/>
      <c r="ALM120" s="249"/>
      <c r="ALN120" s="249"/>
      <c r="ALO120" s="249"/>
      <c r="ALP120" s="249"/>
      <c r="ALQ120" s="249"/>
      <c r="ALR120" s="249"/>
      <c r="ALS120" s="249"/>
      <c r="ALT120" s="249"/>
      <c r="ALU120" s="249"/>
      <c r="ALV120" s="249"/>
      <c r="ALW120" s="249"/>
      <c r="ALX120" s="249"/>
      <c r="ALY120" s="249"/>
      <c r="ALZ120" s="249"/>
      <c r="AMA120" s="249"/>
      <c r="AMB120" s="249"/>
      <c r="AMC120" s="249"/>
      <c r="AMD120" s="249"/>
      <c r="AME120" s="249"/>
      <c r="AMF120" s="249"/>
      <c r="AMG120" s="249"/>
      <c r="AMH120" s="249"/>
      <c r="AMI120" s="249"/>
      <c r="AMJ120" s="249"/>
      <c r="AMK120" s="249"/>
      <c r="AML120" s="249"/>
      <c r="AMM120" s="249"/>
      <c r="AMN120" s="249"/>
      <c r="AMO120" s="249"/>
      <c r="AMP120" s="249"/>
      <c r="AMQ120" s="249"/>
      <c r="AMR120" s="249"/>
      <c r="AMS120" s="249"/>
      <c r="AMT120" s="249"/>
      <c r="AMU120" s="249"/>
      <c r="AMV120" s="249"/>
      <c r="AMW120" s="249"/>
      <c r="AMX120" s="249"/>
      <c r="AMY120" s="249"/>
      <c r="AMZ120" s="249"/>
      <c r="ANA120" s="249"/>
      <c r="ANB120" s="249"/>
      <c r="ANC120" s="249"/>
      <c r="AND120" s="249"/>
      <c r="ANE120" s="249"/>
      <c r="ANF120" s="249"/>
      <c r="ANG120" s="249"/>
      <c r="ANH120" s="249"/>
      <c r="ANI120" s="249"/>
      <c r="ANJ120" s="249"/>
      <c r="ANK120" s="249"/>
      <c r="ANL120" s="249"/>
      <c r="ANM120" s="249"/>
      <c r="ANN120" s="249"/>
      <c r="ANO120" s="249"/>
      <c r="ANP120" s="249"/>
      <c r="ANQ120" s="249"/>
      <c r="ANR120" s="249"/>
      <c r="ANS120" s="249"/>
      <c r="ANT120" s="249"/>
      <c r="ANU120" s="249"/>
      <c r="ANV120" s="249"/>
      <c r="ANW120" s="249"/>
      <c r="ANX120" s="249"/>
      <c r="ANY120" s="249"/>
      <c r="ANZ120" s="249"/>
      <c r="AOA120" s="249"/>
      <c r="AOB120" s="249"/>
      <c r="AOC120" s="249"/>
      <c r="AOD120" s="249"/>
      <c r="AOE120" s="249"/>
      <c r="AOF120" s="249"/>
      <c r="AOG120" s="249"/>
      <c r="AOH120" s="249"/>
      <c r="AOI120" s="249"/>
      <c r="AOJ120" s="249"/>
      <c r="AOK120" s="249"/>
      <c r="AOL120" s="249"/>
      <c r="AOM120" s="249"/>
      <c r="AON120" s="249"/>
      <c r="AOO120" s="249"/>
      <c r="AOP120" s="249"/>
      <c r="AOQ120" s="249"/>
      <c r="AOR120" s="249"/>
      <c r="AOS120" s="249"/>
      <c r="AOT120" s="249"/>
      <c r="AOU120" s="249"/>
      <c r="AOV120" s="249"/>
      <c r="AOW120" s="249"/>
      <c r="AOX120" s="249"/>
      <c r="AOY120" s="249"/>
      <c r="AOZ120" s="249"/>
      <c r="APA120" s="249"/>
      <c r="APB120" s="249"/>
      <c r="APC120" s="249"/>
      <c r="APD120" s="249"/>
      <c r="APE120" s="249"/>
      <c r="APF120" s="249"/>
      <c r="APG120" s="249"/>
      <c r="APH120" s="249"/>
      <c r="API120" s="249"/>
      <c r="APJ120" s="249"/>
      <c r="APK120" s="249"/>
      <c r="APL120" s="249"/>
      <c r="APM120" s="249"/>
      <c r="APN120" s="249"/>
      <c r="APO120" s="249"/>
      <c r="APP120" s="249"/>
      <c r="APQ120" s="249"/>
      <c r="APR120" s="249"/>
      <c r="APS120" s="249"/>
      <c r="APT120" s="249"/>
      <c r="APU120" s="249"/>
      <c r="APV120" s="249"/>
      <c r="APW120" s="249"/>
      <c r="APX120" s="249"/>
      <c r="APY120" s="249"/>
      <c r="APZ120" s="249"/>
      <c r="AQA120" s="249"/>
      <c r="AQB120" s="249"/>
      <c r="AQC120" s="249"/>
      <c r="AQD120" s="249"/>
      <c r="AQE120" s="249"/>
      <c r="AQF120" s="249"/>
      <c r="AQG120" s="249"/>
      <c r="AQH120" s="249"/>
      <c r="AQI120" s="249"/>
      <c r="AQJ120" s="249"/>
      <c r="AQK120" s="249"/>
      <c r="AQL120" s="249"/>
      <c r="AQM120" s="249"/>
      <c r="AQN120" s="249"/>
      <c r="AQO120" s="249"/>
      <c r="AQP120" s="249"/>
      <c r="AQQ120" s="249"/>
      <c r="AQR120" s="249"/>
      <c r="AQS120" s="249"/>
      <c r="AQT120" s="249"/>
      <c r="AQU120" s="249"/>
      <c r="AQV120" s="249"/>
      <c r="AQW120" s="249"/>
      <c r="AQX120" s="249"/>
      <c r="AQY120" s="249"/>
      <c r="AQZ120" s="249"/>
      <c r="ARA120" s="249"/>
      <c r="ARB120" s="249"/>
      <c r="ARC120" s="249"/>
      <c r="ARD120" s="249"/>
      <c r="ARE120" s="249"/>
      <c r="ARF120" s="249"/>
      <c r="ARG120" s="249"/>
      <c r="ARH120" s="249"/>
      <c r="ARI120" s="249"/>
      <c r="ARJ120" s="249"/>
      <c r="ARK120" s="249"/>
      <c r="ARL120" s="249"/>
      <c r="ARM120" s="249"/>
      <c r="ARN120" s="249"/>
      <c r="ARO120" s="249"/>
      <c r="ARP120" s="249"/>
      <c r="ARQ120" s="249"/>
      <c r="ARR120" s="249"/>
      <c r="ARS120" s="249"/>
      <c r="ART120" s="249"/>
      <c r="ARU120" s="249"/>
      <c r="ARV120" s="249"/>
      <c r="ARW120" s="249"/>
      <c r="ARX120" s="249"/>
      <c r="ARY120" s="249"/>
      <c r="ARZ120" s="249"/>
      <c r="ASA120" s="249"/>
      <c r="ASB120" s="249"/>
      <c r="ASC120" s="249"/>
      <c r="ASD120" s="249"/>
      <c r="ASE120" s="249"/>
      <c r="ASF120" s="249"/>
      <c r="ASG120" s="249"/>
      <c r="ASH120" s="249"/>
      <c r="ASI120" s="249"/>
      <c r="ASJ120" s="249"/>
      <c r="ASK120" s="249"/>
      <c r="ASL120" s="249"/>
      <c r="ASM120" s="249"/>
      <c r="ASN120" s="249"/>
      <c r="ASO120" s="249"/>
      <c r="ASP120" s="249"/>
      <c r="ASQ120" s="249"/>
      <c r="ASR120" s="249"/>
      <c r="ASS120" s="249"/>
      <c r="AST120" s="249"/>
      <c r="ASU120" s="249"/>
      <c r="ASV120" s="249"/>
      <c r="ASW120" s="249"/>
      <c r="ASX120" s="249"/>
      <c r="ASY120" s="249"/>
      <c r="ASZ120" s="249"/>
      <c r="ATA120" s="249"/>
      <c r="ATB120" s="249"/>
      <c r="ATC120" s="249"/>
      <c r="ATD120" s="249"/>
      <c r="ATE120" s="249"/>
      <c r="ATF120" s="249"/>
      <c r="ATG120" s="249"/>
      <c r="ATH120" s="249"/>
      <c r="ATI120" s="249"/>
      <c r="ATJ120" s="249"/>
      <c r="ATK120" s="249"/>
      <c r="ATL120" s="249"/>
      <c r="ATM120" s="249"/>
      <c r="ATN120" s="249"/>
      <c r="ATO120" s="249"/>
      <c r="ATP120" s="249"/>
      <c r="ATQ120" s="249"/>
      <c r="ATR120" s="249"/>
      <c r="ATS120" s="249"/>
      <c r="ATT120" s="249"/>
      <c r="ATU120" s="249"/>
      <c r="ATV120" s="249"/>
      <c r="ATW120" s="249"/>
      <c r="ATX120" s="249"/>
      <c r="ATY120" s="249"/>
      <c r="ATZ120" s="249"/>
      <c r="AUA120" s="249"/>
      <c r="AUB120" s="249"/>
      <c r="AUC120" s="249"/>
      <c r="AUD120" s="249"/>
      <c r="AUE120" s="249"/>
      <c r="AUF120" s="249"/>
      <c r="AUG120" s="249"/>
      <c r="AUH120" s="249"/>
      <c r="AUI120" s="249"/>
      <c r="AUJ120" s="249"/>
      <c r="AUK120" s="249"/>
      <c r="AUL120" s="249"/>
      <c r="AUM120" s="249"/>
      <c r="AUN120" s="249"/>
      <c r="AUO120" s="249"/>
      <c r="AUP120" s="249"/>
      <c r="AUQ120" s="249"/>
      <c r="AUR120" s="249"/>
      <c r="AUS120" s="249"/>
      <c r="AUT120" s="249"/>
      <c r="AUU120" s="249"/>
      <c r="AUV120" s="249"/>
      <c r="AUW120" s="249"/>
      <c r="AUX120" s="249"/>
      <c r="AUY120" s="249"/>
      <c r="AUZ120" s="249"/>
      <c r="AVA120" s="249"/>
      <c r="AVB120" s="249"/>
      <c r="AVC120" s="249"/>
      <c r="AVD120" s="249"/>
      <c r="AVE120" s="249"/>
      <c r="AVF120" s="249"/>
      <c r="AVG120" s="249"/>
      <c r="AVH120" s="249"/>
      <c r="AVI120" s="249"/>
      <c r="AVJ120" s="249"/>
      <c r="AVK120" s="249"/>
      <c r="AVL120" s="249"/>
      <c r="AVM120" s="249"/>
      <c r="AVN120" s="249"/>
      <c r="AVO120" s="249"/>
      <c r="AVP120" s="249"/>
      <c r="AVQ120" s="249"/>
      <c r="AVR120" s="249"/>
      <c r="AVS120" s="249"/>
      <c r="AVT120" s="249"/>
      <c r="AVU120" s="249"/>
      <c r="AVV120" s="249"/>
      <c r="AVW120" s="249"/>
      <c r="AVX120" s="249"/>
      <c r="AVY120" s="249"/>
      <c r="AVZ120" s="249"/>
      <c r="AWA120" s="249"/>
      <c r="AWB120" s="249"/>
      <c r="AWC120" s="249"/>
      <c r="AWD120" s="249"/>
      <c r="AWE120" s="249"/>
      <c r="AWF120" s="249"/>
      <c r="AWG120" s="249"/>
      <c r="AWH120" s="249"/>
      <c r="AWI120" s="249"/>
      <c r="AWJ120" s="249"/>
      <c r="AWK120" s="249"/>
      <c r="AWL120" s="249"/>
      <c r="AWM120" s="249"/>
      <c r="AWN120" s="249"/>
      <c r="AWO120" s="249"/>
      <c r="AWP120" s="249"/>
      <c r="AWQ120" s="249"/>
      <c r="AWR120" s="249"/>
      <c r="AWS120" s="249"/>
      <c r="AWT120" s="249"/>
      <c r="AWU120" s="249"/>
      <c r="AWV120" s="249"/>
      <c r="AWW120" s="249"/>
      <c r="AWX120" s="249"/>
      <c r="AWY120" s="249"/>
      <c r="AWZ120" s="249"/>
      <c r="AXA120" s="249"/>
      <c r="AXB120" s="249"/>
      <c r="AXC120" s="249"/>
      <c r="AXD120" s="249"/>
      <c r="AXE120" s="249"/>
      <c r="AXF120" s="249"/>
      <c r="AXG120" s="249"/>
      <c r="AXH120" s="249"/>
      <c r="AXI120" s="249"/>
      <c r="AXJ120" s="249"/>
      <c r="AXK120" s="249"/>
      <c r="AXL120" s="249"/>
      <c r="AXM120" s="249"/>
      <c r="AXN120" s="249"/>
      <c r="AXO120" s="249"/>
      <c r="AXP120" s="249"/>
      <c r="AXQ120" s="249"/>
      <c r="AXR120" s="249"/>
      <c r="AXS120" s="249"/>
      <c r="AXT120" s="249"/>
      <c r="AXU120" s="249"/>
      <c r="AXV120" s="249"/>
      <c r="AXW120" s="249"/>
      <c r="AXX120" s="249"/>
      <c r="AXY120" s="249"/>
      <c r="AXZ120" s="249"/>
      <c r="AYA120" s="249"/>
      <c r="AYB120" s="249"/>
      <c r="AYC120" s="249"/>
      <c r="AYD120" s="249"/>
      <c r="AYE120" s="249"/>
      <c r="AYF120" s="249"/>
      <c r="AYG120" s="249"/>
      <c r="AYH120" s="249"/>
      <c r="AYI120" s="249"/>
      <c r="AYJ120" s="249"/>
      <c r="AYK120" s="249"/>
      <c r="AYL120" s="249"/>
      <c r="AYM120" s="249"/>
      <c r="AYN120" s="249"/>
      <c r="AYO120" s="249"/>
      <c r="AYP120" s="249"/>
      <c r="AYQ120" s="249"/>
      <c r="AYR120" s="249"/>
      <c r="AYS120" s="249"/>
      <c r="AYT120" s="249"/>
      <c r="AYU120" s="249"/>
      <c r="AYV120" s="249"/>
      <c r="AYW120" s="249"/>
      <c r="AYX120" s="249"/>
      <c r="AYY120" s="249"/>
      <c r="AYZ120" s="249"/>
      <c r="AZA120" s="249"/>
      <c r="AZB120" s="249"/>
      <c r="AZC120" s="249"/>
      <c r="AZD120" s="249"/>
      <c r="AZE120" s="249"/>
      <c r="AZF120" s="249"/>
      <c r="AZG120" s="249"/>
      <c r="AZH120" s="249"/>
      <c r="AZI120" s="249"/>
      <c r="AZJ120" s="249"/>
      <c r="AZK120" s="249"/>
      <c r="AZL120" s="249"/>
      <c r="AZM120" s="249"/>
      <c r="AZN120" s="249"/>
      <c r="AZO120" s="249"/>
      <c r="AZP120" s="249"/>
      <c r="AZQ120" s="249"/>
      <c r="AZR120" s="249"/>
      <c r="AZS120" s="249"/>
      <c r="AZT120" s="249"/>
      <c r="AZU120" s="249"/>
      <c r="AZV120" s="249"/>
      <c r="AZW120" s="249"/>
      <c r="AZX120" s="249"/>
      <c r="AZY120" s="249"/>
      <c r="AZZ120" s="249"/>
      <c r="BAA120" s="249"/>
      <c r="BAB120" s="249"/>
      <c r="BAC120" s="249"/>
      <c r="BAD120" s="249"/>
      <c r="BAE120" s="249"/>
      <c r="BAF120" s="249"/>
      <c r="BAG120" s="249"/>
      <c r="BAH120" s="249"/>
      <c r="BAI120" s="249"/>
      <c r="BAJ120" s="249"/>
      <c r="BAK120" s="249"/>
      <c r="BAL120" s="249"/>
      <c r="BAM120" s="249"/>
      <c r="BAN120" s="249"/>
      <c r="BAO120" s="249"/>
      <c r="BAP120" s="249"/>
      <c r="BAQ120" s="249"/>
      <c r="BAR120" s="249"/>
      <c r="BAS120" s="249"/>
      <c r="BAT120" s="249"/>
      <c r="BAU120" s="249"/>
      <c r="BAV120" s="249"/>
      <c r="BAW120" s="249"/>
      <c r="BAX120" s="249"/>
      <c r="BAY120" s="249"/>
      <c r="BAZ120" s="249"/>
      <c r="BBA120" s="249"/>
      <c r="BBB120" s="249"/>
      <c r="BBC120" s="249"/>
      <c r="BBD120" s="249"/>
      <c r="BBE120" s="249"/>
      <c r="BBF120" s="249"/>
      <c r="BBG120" s="249"/>
      <c r="BBH120" s="249"/>
      <c r="BBI120" s="249"/>
      <c r="BBJ120" s="249"/>
      <c r="BBK120" s="249"/>
      <c r="BBL120" s="249"/>
      <c r="BBM120" s="249"/>
      <c r="BBN120" s="249"/>
      <c r="BBO120" s="249"/>
      <c r="BBP120" s="249"/>
      <c r="BBQ120" s="249"/>
      <c r="BBR120" s="249"/>
      <c r="BBS120" s="249"/>
      <c r="BBT120" s="249"/>
      <c r="BBU120" s="249"/>
      <c r="BBV120" s="249"/>
      <c r="BBW120" s="249"/>
      <c r="BBX120" s="249"/>
      <c r="BBY120" s="249"/>
      <c r="BBZ120" s="249"/>
      <c r="BCA120" s="249"/>
      <c r="BCB120" s="249"/>
      <c r="BCC120" s="249"/>
      <c r="BCD120" s="249"/>
      <c r="BCE120" s="249"/>
      <c r="BCF120" s="249"/>
      <c r="BCG120" s="249"/>
      <c r="BCH120" s="249"/>
      <c r="BCI120" s="249"/>
      <c r="BCJ120" s="249"/>
      <c r="BCK120" s="249"/>
      <c r="BCL120" s="249"/>
      <c r="BCM120" s="249"/>
      <c r="BCN120" s="249"/>
      <c r="BCO120" s="249"/>
      <c r="BCP120" s="249"/>
      <c r="BCQ120" s="249"/>
      <c r="BCR120" s="249"/>
      <c r="BCS120" s="249"/>
      <c r="BCT120" s="249"/>
      <c r="BCU120" s="249"/>
      <c r="BCV120" s="249"/>
      <c r="BCW120" s="249"/>
      <c r="BCX120" s="249"/>
      <c r="BCY120" s="249"/>
      <c r="BCZ120" s="249"/>
      <c r="BDA120" s="249"/>
      <c r="BDB120" s="249"/>
      <c r="BDC120" s="249"/>
      <c r="BDD120" s="249"/>
      <c r="BDE120" s="249"/>
      <c r="BDF120" s="249"/>
      <c r="BDG120" s="249"/>
      <c r="BDH120" s="249"/>
      <c r="BDI120" s="249"/>
      <c r="BDJ120" s="249"/>
      <c r="BDK120" s="249"/>
      <c r="BDL120" s="249"/>
      <c r="BDM120" s="249"/>
      <c r="BDN120" s="249"/>
      <c r="BDO120" s="249"/>
      <c r="BDP120" s="249"/>
      <c r="BDQ120" s="249"/>
      <c r="BDR120" s="249"/>
      <c r="BDS120" s="249"/>
      <c r="BDT120" s="249"/>
      <c r="BDU120" s="249"/>
      <c r="BDV120" s="249"/>
      <c r="BDW120" s="249"/>
      <c r="BDX120" s="249"/>
      <c r="BDY120" s="249"/>
      <c r="BDZ120" s="249"/>
      <c r="BEA120" s="249"/>
      <c r="BEB120" s="249"/>
      <c r="BEC120" s="249"/>
      <c r="BED120" s="249"/>
      <c r="BEE120" s="249"/>
      <c r="BEF120" s="249"/>
      <c r="BEG120" s="249"/>
      <c r="BEH120" s="249"/>
      <c r="BEI120" s="249"/>
      <c r="BEJ120" s="249"/>
      <c r="BEK120" s="249"/>
      <c r="BEL120" s="249"/>
      <c r="BEM120" s="249"/>
      <c r="BEN120" s="249"/>
      <c r="BEO120" s="249"/>
      <c r="BEP120" s="249"/>
      <c r="BEQ120" s="249"/>
      <c r="BER120" s="249"/>
      <c r="BES120" s="249"/>
      <c r="BET120" s="249"/>
      <c r="BEU120" s="249"/>
      <c r="BEV120" s="249"/>
      <c r="BEW120" s="249"/>
      <c r="BEX120" s="249"/>
      <c r="BEY120" s="249"/>
      <c r="BEZ120" s="249"/>
      <c r="BFA120" s="249"/>
      <c r="BFB120" s="249"/>
      <c r="BFC120" s="249"/>
      <c r="BFD120" s="249"/>
      <c r="BFE120" s="249"/>
      <c r="BFF120" s="249"/>
      <c r="BFG120" s="249"/>
      <c r="BFH120" s="249"/>
      <c r="BFI120" s="249"/>
      <c r="BFJ120" s="249"/>
      <c r="BFK120" s="249"/>
      <c r="BFL120" s="249"/>
      <c r="BFM120" s="249"/>
      <c r="BFN120" s="249"/>
      <c r="BFO120" s="249"/>
      <c r="BFP120" s="249"/>
      <c r="BFQ120" s="249"/>
      <c r="BFR120" s="249"/>
      <c r="BFS120" s="249"/>
      <c r="BFT120" s="249"/>
      <c r="BFU120" s="249"/>
      <c r="BFV120" s="249"/>
      <c r="BFW120" s="249"/>
      <c r="BFX120" s="249"/>
      <c r="BFY120" s="249"/>
      <c r="BFZ120" s="249"/>
      <c r="BGA120" s="249"/>
      <c r="BGB120" s="249"/>
      <c r="BGC120" s="249"/>
      <c r="BGD120" s="249"/>
      <c r="BGE120" s="249"/>
      <c r="BGF120" s="249"/>
      <c r="BGG120" s="249"/>
      <c r="BGH120" s="249"/>
      <c r="BGI120" s="249"/>
      <c r="BGJ120" s="249"/>
      <c r="BGK120" s="249"/>
      <c r="BGL120" s="249"/>
      <c r="BGM120" s="249"/>
      <c r="BGN120" s="249"/>
      <c r="BGO120" s="249"/>
      <c r="BGP120" s="249"/>
      <c r="BGQ120" s="249"/>
      <c r="BGR120" s="249"/>
      <c r="BGS120" s="249"/>
      <c r="BGT120" s="249"/>
      <c r="BGU120" s="249"/>
      <c r="BGV120" s="249"/>
      <c r="BGW120" s="249"/>
      <c r="BGX120" s="249"/>
      <c r="BGY120" s="249"/>
      <c r="BGZ120" s="249"/>
      <c r="BHA120" s="249"/>
      <c r="BHB120" s="249"/>
      <c r="BHC120" s="249"/>
      <c r="BHD120" s="249"/>
      <c r="BHE120" s="249"/>
      <c r="BHF120" s="249"/>
      <c r="BHG120" s="249"/>
      <c r="BHH120" s="249"/>
      <c r="BHI120" s="249"/>
      <c r="BHJ120" s="249"/>
      <c r="BHK120" s="249"/>
      <c r="BHL120" s="249"/>
      <c r="BHM120" s="249"/>
      <c r="BHN120" s="249"/>
      <c r="BHO120" s="249"/>
      <c r="BHP120" s="249"/>
      <c r="BHQ120" s="249"/>
      <c r="BHR120" s="249"/>
      <c r="BHS120" s="249"/>
      <c r="BHT120" s="249"/>
      <c r="BHU120" s="249"/>
      <c r="BHV120" s="249"/>
      <c r="BHW120" s="249"/>
      <c r="BHX120" s="249"/>
      <c r="BHY120" s="249"/>
      <c r="BHZ120" s="249"/>
      <c r="BIA120" s="249"/>
      <c r="BIB120" s="249"/>
      <c r="BIC120" s="249"/>
      <c r="BID120" s="249"/>
      <c r="BIE120" s="249"/>
      <c r="BIF120" s="249"/>
      <c r="BIG120" s="249"/>
      <c r="BIH120" s="249"/>
      <c r="BII120" s="249"/>
      <c r="BIJ120" s="249"/>
      <c r="BIK120" s="249"/>
      <c r="BIL120" s="249"/>
      <c r="BIM120" s="249"/>
      <c r="BIN120" s="249"/>
      <c r="BIO120" s="249"/>
      <c r="BIP120" s="249"/>
      <c r="BIQ120" s="249"/>
      <c r="BIR120" s="249"/>
      <c r="BIS120" s="249"/>
      <c r="BIT120" s="249"/>
      <c r="BIU120" s="249"/>
      <c r="BIV120" s="249"/>
      <c r="BIW120" s="249"/>
      <c r="BIX120" s="249"/>
      <c r="BIY120" s="249"/>
      <c r="BIZ120" s="249"/>
      <c r="BJA120" s="249"/>
      <c r="BJB120" s="249"/>
      <c r="BJC120" s="249"/>
      <c r="BJD120" s="249"/>
      <c r="BJE120" s="249"/>
      <c r="BJF120" s="249"/>
      <c r="BJG120" s="249"/>
      <c r="BJH120" s="249"/>
      <c r="BJI120" s="249"/>
      <c r="BJJ120" s="249"/>
      <c r="BJK120" s="249"/>
      <c r="BJL120" s="249"/>
      <c r="BJM120" s="249"/>
      <c r="BJN120" s="249"/>
      <c r="BJO120" s="249"/>
      <c r="BJP120" s="249"/>
      <c r="BJQ120" s="249"/>
      <c r="BJR120" s="249"/>
      <c r="BJS120" s="249"/>
      <c r="BJT120" s="249"/>
      <c r="BJU120" s="249"/>
      <c r="BJV120" s="249"/>
      <c r="BJW120" s="249"/>
      <c r="BJX120" s="249"/>
      <c r="BJY120" s="249"/>
      <c r="BJZ120" s="249"/>
      <c r="BKA120" s="249"/>
      <c r="BKB120" s="249"/>
      <c r="BKC120" s="249"/>
      <c r="BKD120" s="249"/>
      <c r="BKE120" s="249"/>
      <c r="BKF120" s="249"/>
      <c r="BKG120" s="249"/>
      <c r="BKH120" s="249"/>
      <c r="BKI120" s="249"/>
      <c r="BKJ120" s="249"/>
      <c r="BKK120" s="249"/>
      <c r="BKL120" s="249"/>
      <c r="BKM120" s="249"/>
      <c r="BKN120" s="249"/>
      <c r="BKO120" s="249"/>
      <c r="BKP120" s="249"/>
      <c r="BKQ120" s="249"/>
      <c r="BKR120" s="249"/>
      <c r="BKS120" s="249"/>
      <c r="BKT120" s="249"/>
      <c r="BKU120" s="249"/>
      <c r="BKV120" s="249"/>
      <c r="BKW120" s="249"/>
      <c r="BKX120" s="249"/>
      <c r="BKY120" s="249"/>
      <c r="BKZ120" s="249"/>
      <c r="BLA120" s="249"/>
      <c r="BLB120" s="249"/>
      <c r="BLC120" s="249"/>
      <c r="BLD120" s="249"/>
      <c r="BLE120" s="249"/>
      <c r="BLF120" s="249"/>
      <c r="BLG120" s="249"/>
      <c r="BLH120" s="249"/>
      <c r="BLI120" s="249"/>
      <c r="BLJ120" s="249"/>
      <c r="BLK120" s="249"/>
      <c r="BLL120" s="249"/>
      <c r="BLM120" s="249"/>
      <c r="BLN120" s="249"/>
      <c r="BLO120" s="249"/>
      <c r="BLP120" s="249"/>
      <c r="BLQ120" s="249"/>
      <c r="BLR120" s="249"/>
      <c r="BLS120" s="249"/>
      <c r="BLT120" s="249"/>
      <c r="BLU120" s="249"/>
      <c r="BLV120" s="249"/>
      <c r="BLW120" s="249"/>
      <c r="BLX120" s="249"/>
      <c r="BLY120" s="249"/>
      <c r="BLZ120" s="249"/>
      <c r="BMA120" s="249"/>
      <c r="BMB120" s="249"/>
      <c r="BMC120" s="249"/>
      <c r="BMD120" s="249"/>
      <c r="BME120" s="249"/>
      <c r="BMF120" s="249"/>
      <c r="BMG120" s="249"/>
      <c r="BMH120" s="249"/>
      <c r="BMI120" s="249"/>
      <c r="BMJ120" s="249"/>
      <c r="BMK120" s="249"/>
      <c r="BML120" s="249"/>
      <c r="BMM120" s="249"/>
      <c r="BMN120" s="249"/>
      <c r="BMO120" s="249"/>
      <c r="BMP120" s="249"/>
      <c r="BMQ120" s="249"/>
      <c r="BMR120" s="249"/>
      <c r="BMS120" s="249"/>
      <c r="BMT120" s="249"/>
      <c r="BMU120" s="249"/>
      <c r="BMV120" s="249"/>
      <c r="BMW120" s="249"/>
      <c r="BMX120" s="249"/>
      <c r="BMY120" s="249"/>
      <c r="BMZ120" s="249"/>
      <c r="BNA120" s="249"/>
      <c r="BNB120" s="249"/>
      <c r="BNC120" s="249"/>
      <c r="BND120" s="249"/>
      <c r="BNE120" s="249"/>
      <c r="BNF120" s="249"/>
      <c r="BNG120" s="249"/>
      <c r="BNH120" s="249"/>
      <c r="BNI120" s="249"/>
      <c r="BNJ120" s="249"/>
      <c r="BNK120" s="249"/>
      <c r="BNL120" s="249"/>
      <c r="BNM120" s="249"/>
      <c r="BNN120" s="249"/>
      <c r="BNO120" s="249"/>
      <c r="BNP120" s="249"/>
      <c r="BNQ120" s="249"/>
      <c r="BNR120" s="249"/>
      <c r="BNS120" s="249"/>
      <c r="BNT120" s="249"/>
      <c r="BNU120" s="249"/>
      <c r="BNV120" s="249"/>
      <c r="BNW120" s="249"/>
      <c r="BNX120" s="249"/>
      <c r="BNY120" s="249"/>
      <c r="BNZ120" s="249"/>
      <c r="BOA120" s="249"/>
      <c r="BOB120" s="249"/>
      <c r="BOC120" s="249"/>
      <c r="BOD120" s="249"/>
      <c r="BOE120" s="249"/>
      <c r="BOF120" s="249"/>
      <c r="BOG120" s="249"/>
      <c r="BOH120" s="249"/>
      <c r="BOI120" s="249"/>
      <c r="BOJ120" s="249"/>
      <c r="BOK120" s="249"/>
      <c r="BOL120" s="249"/>
      <c r="BOM120" s="249"/>
      <c r="BON120" s="249"/>
      <c r="BOO120" s="249"/>
      <c r="BOP120" s="249"/>
      <c r="BOQ120" s="249"/>
      <c r="BOR120" s="249"/>
      <c r="BOS120" s="249"/>
      <c r="BOT120" s="249"/>
      <c r="BOU120" s="249"/>
      <c r="BOV120" s="249"/>
      <c r="BOW120" s="249"/>
      <c r="BOX120" s="249"/>
      <c r="BOY120" s="249"/>
      <c r="BOZ120" s="249"/>
      <c r="BPA120" s="249"/>
      <c r="BPB120" s="249"/>
      <c r="BPC120" s="249"/>
      <c r="BPD120" s="249"/>
      <c r="BPE120" s="249"/>
      <c r="BPF120" s="249"/>
      <c r="BPG120" s="249"/>
      <c r="BPH120" s="249"/>
      <c r="BPI120" s="249"/>
      <c r="BPJ120" s="249"/>
      <c r="BPK120" s="249"/>
      <c r="BPL120" s="249"/>
      <c r="BPM120" s="249"/>
      <c r="BPN120" s="249"/>
      <c r="BPO120" s="249"/>
      <c r="BPP120" s="249"/>
      <c r="BPQ120" s="249"/>
      <c r="BPR120" s="249"/>
      <c r="BPS120" s="249"/>
      <c r="BPT120" s="249"/>
      <c r="BPU120" s="249"/>
      <c r="BPV120" s="249"/>
      <c r="BPW120" s="249"/>
      <c r="BPX120" s="249"/>
      <c r="BPY120" s="249"/>
      <c r="BPZ120" s="249"/>
      <c r="BQA120" s="249"/>
      <c r="BQB120" s="249"/>
      <c r="BQC120" s="249"/>
      <c r="BQD120" s="249"/>
      <c r="BQE120" s="249"/>
      <c r="BQF120" s="249"/>
      <c r="BQG120" s="249"/>
      <c r="BQH120" s="249"/>
      <c r="BQI120" s="249"/>
      <c r="BQJ120" s="249"/>
      <c r="BQK120" s="249"/>
      <c r="BQL120" s="249"/>
      <c r="BQM120" s="249"/>
      <c r="BQN120" s="249"/>
      <c r="BQO120" s="249"/>
      <c r="BQP120" s="249"/>
      <c r="BQQ120" s="249"/>
      <c r="BQR120" s="249"/>
      <c r="BQS120" s="249"/>
      <c r="BQT120" s="249"/>
      <c r="BQU120" s="249"/>
      <c r="BQV120" s="249"/>
      <c r="BQW120" s="249"/>
      <c r="BQX120" s="249"/>
      <c r="BQY120" s="249"/>
      <c r="BQZ120" s="249"/>
      <c r="BRA120" s="249"/>
      <c r="BRB120" s="249"/>
      <c r="BRC120" s="249"/>
      <c r="BRD120" s="249"/>
      <c r="BRE120" s="249"/>
      <c r="BRF120" s="249"/>
      <c r="BRG120" s="249"/>
      <c r="BRH120" s="249"/>
      <c r="BRI120" s="249"/>
      <c r="BRJ120" s="249"/>
      <c r="BRK120" s="249"/>
      <c r="BRL120" s="249"/>
      <c r="BRM120" s="249"/>
      <c r="BRN120" s="249"/>
      <c r="BRO120" s="249"/>
      <c r="BRP120" s="249"/>
      <c r="BRQ120" s="249"/>
      <c r="BRR120" s="249"/>
      <c r="BRS120" s="249"/>
      <c r="BRT120" s="249"/>
      <c r="BRU120" s="249"/>
      <c r="BRV120" s="249"/>
      <c r="BRW120" s="249"/>
      <c r="BRX120" s="249"/>
      <c r="BRY120" s="249"/>
      <c r="BRZ120" s="249"/>
      <c r="BSA120" s="249"/>
      <c r="BSB120" s="249"/>
      <c r="BSC120" s="249"/>
      <c r="BSD120" s="249"/>
      <c r="BSE120" s="249"/>
      <c r="BSF120" s="249"/>
      <c r="BSG120" s="249"/>
      <c r="BSH120" s="249"/>
      <c r="BSI120" s="249"/>
      <c r="BSJ120" s="249"/>
      <c r="BSK120" s="249"/>
      <c r="BSL120" s="249"/>
      <c r="BSM120" s="249"/>
      <c r="BSN120" s="249"/>
      <c r="BSO120" s="249"/>
      <c r="BSP120" s="249"/>
      <c r="BSQ120" s="249"/>
      <c r="BSR120" s="249"/>
      <c r="BSS120" s="249"/>
      <c r="BST120" s="249"/>
      <c r="BSU120" s="249"/>
      <c r="BSV120" s="249"/>
      <c r="BSW120" s="249"/>
      <c r="BSX120" s="249"/>
      <c r="BSY120" s="249"/>
      <c r="BSZ120" s="249"/>
      <c r="BTA120" s="249"/>
      <c r="BTB120" s="249"/>
      <c r="BTC120" s="249"/>
      <c r="BTD120" s="249"/>
      <c r="BTE120" s="249"/>
      <c r="BTF120" s="249"/>
      <c r="BTG120" s="249"/>
      <c r="BTH120" s="249"/>
      <c r="BTI120" s="249"/>
      <c r="BTJ120" s="249"/>
      <c r="BTK120" s="249"/>
      <c r="BTL120" s="249"/>
      <c r="BTM120" s="249"/>
      <c r="BTN120" s="249"/>
      <c r="BTO120" s="249"/>
      <c r="BTP120" s="249"/>
      <c r="BTQ120" s="249"/>
      <c r="BTR120" s="249"/>
      <c r="BTS120" s="249"/>
      <c r="BTT120" s="249"/>
      <c r="BTU120" s="249"/>
      <c r="BTV120" s="249"/>
      <c r="BTW120" s="249"/>
      <c r="BTX120" s="249"/>
      <c r="BTY120" s="249"/>
      <c r="BTZ120" s="249"/>
      <c r="BUA120" s="249"/>
      <c r="BUB120" s="249"/>
      <c r="BUC120" s="249"/>
      <c r="BUD120" s="249"/>
      <c r="BUE120" s="249"/>
      <c r="BUF120" s="249"/>
      <c r="BUG120" s="249"/>
      <c r="BUH120" s="249"/>
      <c r="BUI120" s="249"/>
      <c r="BUJ120" s="249"/>
      <c r="BUK120" s="249"/>
      <c r="BUL120" s="249"/>
      <c r="BUM120" s="249"/>
      <c r="BUN120" s="249"/>
      <c r="BUO120" s="249"/>
      <c r="BUP120" s="249"/>
      <c r="BUQ120" s="249"/>
      <c r="BUR120" s="249"/>
      <c r="BUS120" s="249"/>
      <c r="BUT120" s="249"/>
      <c r="BUU120" s="249"/>
      <c r="BUV120" s="249"/>
      <c r="BUW120" s="249"/>
      <c r="BUX120" s="249"/>
      <c r="BUY120" s="249"/>
      <c r="BUZ120" s="249"/>
      <c r="BVA120" s="249"/>
      <c r="BVB120" s="249"/>
      <c r="BVC120" s="249"/>
      <c r="BVD120" s="249"/>
      <c r="BVE120" s="249"/>
      <c r="BVF120" s="249"/>
      <c r="BVG120" s="249"/>
      <c r="BVH120" s="249"/>
      <c r="BVI120" s="249"/>
      <c r="BVJ120" s="249"/>
      <c r="BVK120" s="249"/>
      <c r="BVL120" s="249"/>
      <c r="BVM120" s="249"/>
      <c r="BVN120" s="249"/>
      <c r="BVO120" s="249"/>
      <c r="BVP120" s="249"/>
      <c r="BVQ120" s="249"/>
      <c r="BVR120" s="249"/>
      <c r="BVS120" s="249"/>
      <c r="BVT120" s="249"/>
      <c r="BVU120" s="249"/>
      <c r="BVV120" s="249"/>
      <c r="BVW120" s="249"/>
      <c r="BVX120" s="249"/>
      <c r="BVY120" s="249"/>
      <c r="BVZ120" s="249"/>
      <c r="BWA120" s="249"/>
      <c r="BWB120" s="249"/>
      <c r="BWC120" s="249"/>
      <c r="BWD120" s="249"/>
      <c r="BWE120" s="249"/>
      <c r="BWF120" s="249"/>
      <c r="BWG120" s="249"/>
      <c r="BWH120" s="249"/>
      <c r="BWI120" s="249"/>
      <c r="BWJ120" s="249"/>
      <c r="BWK120" s="249"/>
      <c r="BWL120" s="249"/>
      <c r="BWM120" s="249"/>
      <c r="BWN120" s="249"/>
      <c r="BWO120" s="249"/>
      <c r="BWP120" s="249"/>
      <c r="BWQ120" s="249"/>
      <c r="BWR120" s="249"/>
      <c r="BWS120" s="249"/>
      <c r="BWT120" s="249"/>
      <c r="BWU120" s="249"/>
      <c r="BWV120" s="249"/>
      <c r="BWW120" s="249"/>
      <c r="BWX120" s="249"/>
      <c r="BWY120" s="249"/>
      <c r="BWZ120" s="249"/>
      <c r="BXA120" s="249"/>
      <c r="BXB120" s="249"/>
      <c r="BXC120" s="249"/>
      <c r="BXD120" s="249"/>
      <c r="BXE120" s="249"/>
      <c r="BXF120" s="249"/>
      <c r="BXG120" s="249"/>
      <c r="BXH120" s="249"/>
      <c r="BXI120" s="249"/>
      <c r="BXJ120" s="249"/>
      <c r="BXK120" s="249"/>
      <c r="BXL120" s="249"/>
      <c r="BXM120" s="249"/>
      <c r="BXN120" s="249"/>
      <c r="BXO120" s="249"/>
      <c r="BXP120" s="249"/>
      <c r="BXQ120" s="249"/>
      <c r="BXR120" s="249"/>
      <c r="BXS120" s="249"/>
      <c r="BXT120" s="249"/>
      <c r="BXU120" s="249"/>
      <c r="BXV120" s="249"/>
      <c r="BXW120" s="249"/>
      <c r="BXX120" s="249"/>
      <c r="BXY120" s="249"/>
      <c r="BXZ120" s="249"/>
      <c r="BYA120" s="249"/>
      <c r="BYB120" s="249"/>
      <c r="BYC120" s="249"/>
      <c r="BYD120" s="249"/>
      <c r="BYE120" s="249"/>
      <c r="BYF120" s="249"/>
      <c r="BYG120" s="249"/>
      <c r="BYH120" s="249"/>
      <c r="BYI120" s="249"/>
      <c r="BYJ120" s="249"/>
      <c r="BYK120" s="249"/>
      <c r="BYL120" s="249"/>
      <c r="BYM120" s="249"/>
      <c r="BYN120" s="249"/>
      <c r="BYO120" s="249"/>
      <c r="BYP120" s="249"/>
      <c r="BYQ120" s="249"/>
      <c r="BYR120" s="249"/>
      <c r="BYS120" s="249"/>
      <c r="BYT120" s="249"/>
      <c r="BYU120" s="249"/>
      <c r="BYV120" s="249"/>
      <c r="BYW120" s="249"/>
      <c r="BYX120" s="249"/>
      <c r="BYY120" s="249"/>
      <c r="BYZ120" s="249"/>
      <c r="BZA120" s="249"/>
      <c r="BZB120" s="249"/>
      <c r="BZC120" s="249"/>
      <c r="BZD120" s="249"/>
      <c r="BZE120" s="249"/>
      <c r="BZF120" s="249"/>
      <c r="BZG120" s="249"/>
      <c r="BZH120" s="249"/>
      <c r="BZI120" s="249"/>
      <c r="BZJ120" s="249"/>
      <c r="BZK120" s="249"/>
      <c r="BZL120" s="249"/>
      <c r="BZM120" s="249"/>
      <c r="BZN120" s="249"/>
      <c r="BZO120" s="249"/>
      <c r="BZP120" s="249"/>
      <c r="BZQ120" s="249"/>
      <c r="BZR120" s="249"/>
      <c r="BZS120" s="249"/>
      <c r="BZT120" s="249"/>
      <c r="BZU120" s="249"/>
      <c r="BZV120" s="249"/>
      <c r="BZW120" s="249"/>
      <c r="BZX120" s="249"/>
      <c r="BZY120" s="249"/>
      <c r="BZZ120" s="249"/>
      <c r="CAA120" s="249"/>
      <c r="CAB120" s="249"/>
      <c r="CAC120" s="249"/>
      <c r="CAD120" s="249"/>
      <c r="CAE120" s="249"/>
      <c r="CAF120" s="249"/>
      <c r="CAG120" s="249"/>
      <c r="CAH120" s="249"/>
      <c r="CAI120" s="249"/>
      <c r="CAJ120" s="249"/>
      <c r="CAK120" s="249"/>
      <c r="CAL120" s="249"/>
      <c r="CAM120" s="249"/>
      <c r="CAN120" s="249"/>
      <c r="CAO120" s="249"/>
      <c r="CAP120" s="249"/>
      <c r="CAQ120" s="249"/>
      <c r="CAR120" s="249"/>
      <c r="CAS120" s="249"/>
      <c r="CAT120" s="249"/>
      <c r="CAU120" s="249"/>
      <c r="CAV120" s="249"/>
      <c r="CAW120" s="249"/>
      <c r="CAX120" s="249"/>
      <c r="CAY120" s="249"/>
      <c r="CAZ120" s="249"/>
      <c r="CBA120" s="249"/>
      <c r="CBB120" s="249"/>
      <c r="CBC120" s="249"/>
      <c r="CBD120" s="249"/>
      <c r="CBE120" s="249"/>
      <c r="CBF120" s="249"/>
      <c r="CBG120" s="249"/>
      <c r="CBH120" s="249"/>
      <c r="CBI120" s="249"/>
      <c r="CBJ120" s="249"/>
      <c r="CBK120" s="249"/>
      <c r="CBL120" s="249"/>
      <c r="CBM120" s="249"/>
      <c r="CBN120" s="249"/>
      <c r="CBO120" s="249"/>
      <c r="CBP120" s="249"/>
      <c r="CBQ120" s="249"/>
      <c r="CBR120" s="249"/>
      <c r="CBS120" s="249"/>
      <c r="CBT120" s="249"/>
      <c r="CBU120" s="249"/>
      <c r="CBV120" s="249"/>
      <c r="CBW120" s="249"/>
      <c r="CBX120" s="249"/>
      <c r="CBY120" s="249"/>
      <c r="CBZ120" s="249"/>
      <c r="CCA120" s="249"/>
      <c r="CCB120" s="249"/>
      <c r="CCC120" s="249"/>
      <c r="CCD120" s="249"/>
      <c r="CCE120" s="249"/>
      <c r="CCF120" s="249"/>
      <c r="CCG120" s="249"/>
      <c r="CCH120" s="249"/>
      <c r="CCI120" s="249"/>
      <c r="CCJ120" s="249"/>
      <c r="CCK120" s="249"/>
      <c r="CCL120" s="249"/>
      <c r="CCM120" s="249"/>
      <c r="CCN120" s="249"/>
      <c r="CCO120" s="249"/>
      <c r="CCP120" s="249"/>
      <c r="CCQ120" s="249"/>
      <c r="CCR120" s="249"/>
      <c r="CCS120" s="249"/>
      <c r="CCT120" s="249"/>
      <c r="CCU120" s="249"/>
      <c r="CCV120" s="249"/>
      <c r="CCW120" s="249"/>
      <c r="CCX120" s="249"/>
      <c r="CCY120" s="249"/>
      <c r="CCZ120" s="249"/>
      <c r="CDA120" s="249"/>
      <c r="CDB120" s="249"/>
      <c r="CDC120" s="249"/>
      <c r="CDD120" s="249"/>
      <c r="CDE120" s="249"/>
      <c r="CDF120" s="249"/>
      <c r="CDG120" s="249"/>
      <c r="CDH120" s="249"/>
      <c r="CDI120" s="249"/>
      <c r="CDJ120" s="249"/>
      <c r="CDK120" s="249"/>
      <c r="CDL120" s="249"/>
      <c r="CDM120" s="249"/>
      <c r="CDN120" s="249"/>
      <c r="CDO120" s="249"/>
      <c r="CDP120" s="249"/>
      <c r="CDQ120" s="249"/>
      <c r="CDR120" s="249"/>
      <c r="CDS120" s="249"/>
      <c r="CDT120" s="249"/>
      <c r="CDU120" s="249"/>
      <c r="CDV120" s="249"/>
      <c r="CDW120" s="249"/>
      <c r="CDX120" s="249"/>
      <c r="CDY120" s="249"/>
      <c r="CDZ120" s="249"/>
      <c r="CEA120" s="249"/>
      <c r="CEB120" s="249"/>
      <c r="CEC120" s="249"/>
      <c r="CED120" s="249"/>
      <c r="CEE120" s="249"/>
      <c r="CEF120" s="249"/>
      <c r="CEG120" s="249"/>
      <c r="CEH120" s="249"/>
      <c r="CEI120" s="249"/>
      <c r="CEJ120" s="249"/>
      <c r="CEK120" s="249"/>
      <c r="CEL120" s="249"/>
      <c r="CEM120" s="249"/>
      <c r="CEN120" s="249"/>
      <c r="CEO120" s="249"/>
      <c r="CEP120" s="249"/>
      <c r="CEQ120" s="249"/>
      <c r="CER120" s="249"/>
      <c r="CES120" s="249"/>
      <c r="CET120" s="249"/>
      <c r="CEU120" s="249"/>
      <c r="CEV120" s="249"/>
      <c r="CEW120" s="249"/>
      <c r="CEX120" s="249"/>
      <c r="CEY120" s="249"/>
      <c r="CEZ120" s="249"/>
      <c r="CFA120" s="249"/>
      <c r="CFB120" s="249"/>
      <c r="CFC120" s="249"/>
      <c r="CFD120" s="249"/>
      <c r="CFE120" s="249"/>
      <c r="CFF120" s="249"/>
      <c r="CFG120" s="249"/>
      <c r="CFH120" s="249"/>
      <c r="CFI120" s="249"/>
      <c r="CFJ120" s="249"/>
      <c r="CFK120" s="249"/>
      <c r="CFL120" s="249"/>
      <c r="CFM120" s="249"/>
      <c r="CFN120" s="249"/>
      <c r="CFO120" s="249"/>
      <c r="CFP120" s="249"/>
      <c r="CFQ120" s="249"/>
      <c r="CFR120" s="249"/>
      <c r="CFS120" s="249"/>
      <c r="CFT120" s="249"/>
      <c r="CFU120" s="249"/>
      <c r="CFV120" s="249"/>
      <c r="CFW120" s="249"/>
      <c r="CFX120" s="249"/>
      <c r="CFY120" s="249"/>
      <c r="CFZ120" s="249"/>
      <c r="CGA120" s="249"/>
      <c r="CGB120" s="249"/>
      <c r="CGC120" s="249"/>
      <c r="CGD120" s="249"/>
      <c r="CGE120" s="249"/>
      <c r="CGF120" s="249"/>
      <c r="CGG120" s="249"/>
      <c r="CGH120" s="249"/>
      <c r="CGI120" s="249"/>
      <c r="CGJ120" s="249"/>
      <c r="CGK120" s="249"/>
      <c r="CGL120" s="249"/>
      <c r="CGM120" s="249"/>
      <c r="CGN120" s="249"/>
      <c r="CGO120" s="249"/>
      <c r="CGP120" s="249"/>
      <c r="CGQ120" s="249"/>
      <c r="CGR120" s="249"/>
      <c r="CGS120" s="249"/>
      <c r="CGT120" s="249"/>
      <c r="CGU120" s="249"/>
      <c r="CGV120" s="249"/>
      <c r="CGW120" s="249"/>
      <c r="CGX120" s="249"/>
      <c r="CGY120" s="249"/>
      <c r="CGZ120" s="249"/>
      <c r="CHA120" s="249"/>
      <c r="CHB120" s="249"/>
      <c r="CHC120" s="249"/>
      <c r="CHD120" s="249"/>
      <c r="CHE120" s="249"/>
      <c r="CHF120" s="249"/>
      <c r="CHG120" s="249"/>
      <c r="CHH120" s="249"/>
      <c r="CHI120" s="249"/>
      <c r="CHJ120" s="249"/>
      <c r="CHK120" s="249"/>
      <c r="CHL120" s="249"/>
      <c r="CHM120" s="249"/>
      <c r="CHN120" s="249"/>
      <c r="CHO120" s="249"/>
      <c r="CHP120" s="249"/>
      <c r="CHQ120" s="249"/>
      <c r="CHR120" s="249"/>
      <c r="CHS120" s="249"/>
      <c r="CHT120" s="249"/>
      <c r="CHU120" s="249"/>
      <c r="CHV120" s="249"/>
      <c r="CHW120" s="249"/>
      <c r="CHX120" s="249"/>
      <c r="CHY120" s="249"/>
      <c r="CHZ120" s="249"/>
      <c r="CIA120" s="249"/>
      <c r="CIB120" s="249"/>
      <c r="CIC120" s="249"/>
      <c r="CID120" s="249"/>
      <c r="CIE120" s="249"/>
      <c r="CIF120" s="249"/>
      <c r="CIG120" s="249"/>
      <c r="CIH120" s="249"/>
      <c r="CII120" s="249"/>
      <c r="CIJ120" s="249"/>
      <c r="CIK120" s="249"/>
      <c r="CIL120" s="249"/>
      <c r="CIM120" s="249"/>
      <c r="CIN120" s="249"/>
      <c r="CIO120" s="249"/>
      <c r="CIP120" s="249"/>
      <c r="CIQ120" s="249"/>
      <c r="CIR120" s="249"/>
      <c r="CIS120" s="249"/>
      <c r="CIT120" s="249"/>
      <c r="CIU120" s="249"/>
      <c r="CIV120" s="249"/>
      <c r="CIW120" s="249"/>
      <c r="CIX120" s="249"/>
      <c r="CIY120" s="249"/>
      <c r="CIZ120" s="249"/>
      <c r="CJA120" s="249"/>
      <c r="CJB120" s="249"/>
      <c r="CJC120" s="249"/>
      <c r="CJD120" s="249"/>
      <c r="CJE120" s="249"/>
      <c r="CJF120" s="249"/>
      <c r="CJG120" s="249"/>
      <c r="CJH120" s="249"/>
      <c r="CJI120" s="249"/>
      <c r="CJJ120" s="249"/>
      <c r="CJK120" s="249"/>
      <c r="CJL120" s="249"/>
      <c r="CJM120" s="249"/>
      <c r="CJN120" s="249"/>
      <c r="CJO120" s="249"/>
      <c r="CJP120" s="249"/>
      <c r="CJQ120" s="249"/>
      <c r="CJR120" s="249"/>
      <c r="CJS120" s="249"/>
      <c r="CJT120" s="249"/>
      <c r="CJU120" s="249"/>
      <c r="CJV120" s="249"/>
      <c r="CJW120" s="249"/>
      <c r="CJX120" s="249"/>
      <c r="CJY120" s="249"/>
      <c r="CJZ120" s="249"/>
      <c r="CKA120" s="249"/>
      <c r="CKB120" s="249"/>
      <c r="CKC120" s="249"/>
      <c r="CKD120" s="249"/>
      <c r="CKE120" s="249"/>
      <c r="CKF120" s="249"/>
      <c r="CKG120" s="249"/>
      <c r="CKH120" s="249"/>
      <c r="CKI120" s="249"/>
      <c r="CKJ120" s="249"/>
      <c r="CKK120" s="249"/>
      <c r="CKL120" s="249"/>
      <c r="CKM120" s="249"/>
      <c r="CKN120" s="249"/>
      <c r="CKO120" s="249"/>
      <c r="CKP120" s="249"/>
      <c r="CKQ120" s="249"/>
      <c r="CKR120" s="249"/>
      <c r="CKS120" s="249"/>
      <c r="CKT120" s="249"/>
      <c r="CKU120" s="249"/>
      <c r="CKV120" s="249"/>
      <c r="CKW120" s="249"/>
      <c r="CKX120" s="249"/>
      <c r="CKY120" s="249"/>
      <c r="CKZ120" s="249"/>
      <c r="CLA120" s="249"/>
      <c r="CLB120" s="249"/>
      <c r="CLC120" s="249"/>
      <c r="CLD120" s="249"/>
      <c r="CLE120" s="249"/>
      <c r="CLF120" s="249"/>
      <c r="CLG120" s="249"/>
      <c r="CLH120" s="249"/>
      <c r="CLI120" s="249"/>
      <c r="CLJ120" s="249"/>
      <c r="CLK120" s="249"/>
      <c r="CLL120" s="249"/>
      <c r="CLM120" s="249"/>
      <c r="CLN120" s="249"/>
      <c r="CLO120" s="249"/>
      <c r="CLP120" s="249"/>
      <c r="CLQ120" s="249"/>
      <c r="CLR120" s="249"/>
      <c r="CLS120" s="249"/>
      <c r="CLT120" s="249"/>
      <c r="CLU120" s="249"/>
      <c r="CLV120" s="249"/>
      <c r="CLW120" s="249"/>
      <c r="CLX120" s="249"/>
      <c r="CLY120" s="249"/>
      <c r="CLZ120" s="249"/>
      <c r="CMA120" s="249"/>
      <c r="CMB120" s="249"/>
      <c r="CMC120" s="249"/>
      <c r="CMD120" s="249"/>
      <c r="CME120" s="249"/>
      <c r="CMF120" s="249"/>
      <c r="CMG120" s="249"/>
      <c r="CMH120" s="249"/>
      <c r="CMI120" s="249"/>
      <c r="CMJ120" s="249"/>
      <c r="CMK120" s="249"/>
      <c r="CML120" s="249"/>
      <c r="CMM120" s="249"/>
      <c r="CMN120" s="249"/>
      <c r="CMO120" s="249"/>
      <c r="CMP120" s="249"/>
      <c r="CMQ120" s="249"/>
      <c r="CMR120" s="249"/>
      <c r="CMS120" s="249"/>
      <c r="CMT120" s="249"/>
      <c r="CMU120" s="249"/>
      <c r="CMV120" s="249"/>
      <c r="CMW120" s="249"/>
      <c r="CMX120" s="249"/>
      <c r="CMY120" s="249"/>
      <c r="CMZ120" s="249"/>
      <c r="CNA120" s="249"/>
      <c r="CNB120" s="249"/>
      <c r="CNC120" s="249"/>
      <c r="CND120" s="249"/>
      <c r="CNE120" s="249"/>
      <c r="CNF120" s="249"/>
      <c r="CNG120" s="249"/>
      <c r="CNH120" s="249"/>
      <c r="CNI120" s="249"/>
      <c r="CNJ120" s="249"/>
      <c r="CNK120" s="249"/>
      <c r="CNL120" s="249"/>
      <c r="CNM120" s="249"/>
      <c r="CNN120" s="249"/>
      <c r="CNO120" s="249"/>
      <c r="CNP120" s="249"/>
      <c r="CNQ120" s="249"/>
      <c r="CNR120" s="249"/>
      <c r="CNS120" s="249"/>
      <c r="CNT120" s="249"/>
      <c r="CNU120" s="249"/>
      <c r="CNV120" s="249"/>
      <c r="CNW120" s="249"/>
      <c r="CNX120" s="249"/>
      <c r="CNY120" s="249"/>
      <c r="CNZ120" s="249"/>
      <c r="COA120" s="249"/>
      <c r="COB120" s="249"/>
      <c r="COC120" s="249"/>
      <c r="COD120" s="249"/>
      <c r="COE120" s="249"/>
      <c r="COF120" s="249"/>
      <c r="COG120" s="249"/>
      <c r="COH120" s="249"/>
      <c r="COI120" s="249"/>
      <c r="COJ120" s="249"/>
      <c r="COK120" s="249"/>
      <c r="COL120" s="249"/>
      <c r="COM120" s="249"/>
      <c r="CON120" s="249"/>
      <c r="COO120" s="249"/>
      <c r="COP120" s="249"/>
      <c r="COQ120" s="249"/>
      <c r="COR120" s="249"/>
      <c r="COS120" s="249"/>
      <c r="COT120" s="249"/>
      <c r="COU120" s="249"/>
      <c r="COV120" s="249"/>
      <c r="COW120" s="249"/>
      <c r="COX120" s="249"/>
      <c r="COY120" s="249"/>
      <c r="COZ120" s="249"/>
      <c r="CPA120" s="249"/>
      <c r="CPB120" s="249"/>
      <c r="CPC120" s="249"/>
      <c r="CPD120" s="249"/>
      <c r="CPE120" s="249"/>
      <c r="CPF120" s="249"/>
      <c r="CPG120" s="249"/>
      <c r="CPH120" s="249"/>
      <c r="CPI120" s="249"/>
      <c r="CPJ120" s="249"/>
      <c r="CPK120" s="249"/>
      <c r="CPL120" s="249"/>
      <c r="CPM120" s="249"/>
      <c r="CPN120" s="249"/>
      <c r="CPO120" s="249"/>
      <c r="CPP120" s="249"/>
      <c r="CPQ120" s="249"/>
      <c r="CPR120" s="249"/>
      <c r="CPS120" s="249"/>
      <c r="CPT120" s="249"/>
      <c r="CPU120" s="249"/>
      <c r="CPV120" s="249"/>
      <c r="CPW120" s="249"/>
      <c r="CPX120" s="249"/>
      <c r="CPY120" s="249"/>
      <c r="CPZ120" s="249"/>
      <c r="CQA120" s="249"/>
      <c r="CQB120" s="249"/>
      <c r="CQC120" s="249"/>
      <c r="CQD120" s="249"/>
      <c r="CQE120" s="249"/>
      <c r="CQF120" s="249"/>
      <c r="CQG120" s="249"/>
      <c r="CQH120" s="249"/>
      <c r="CQI120" s="249"/>
      <c r="CQJ120" s="249"/>
      <c r="CQK120" s="249"/>
      <c r="CQL120" s="249"/>
      <c r="CQM120" s="249"/>
      <c r="CQN120" s="249"/>
      <c r="CQO120" s="249"/>
      <c r="CQP120" s="249"/>
      <c r="CQQ120" s="249"/>
      <c r="CQR120" s="249"/>
      <c r="CQS120" s="249"/>
      <c r="CQT120" s="249"/>
      <c r="CQU120" s="249"/>
      <c r="CQV120" s="249"/>
      <c r="CQW120" s="249"/>
      <c r="CQX120" s="249"/>
      <c r="CQY120" s="249"/>
      <c r="CQZ120" s="249"/>
      <c r="CRA120" s="249"/>
      <c r="CRB120" s="249"/>
      <c r="CRC120" s="249"/>
      <c r="CRD120" s="249"/>
      <c r="CRE120" s="249"/>
      <c r="CRF120" s="249"/>
      <c r="CRG120" s="249"/>
      <c r="CRH120" s="249"/>
      <c r="CRI120" s="249"/>
      <c r="CRJ120" s="249"/>
      <c r="CRK120" s="249"/>
      <c r="CRL120" s="249"/>
      <c r="CRM120" s="249"/>
      <c r="CRN120" s="249"/>
      <c r="CRO120" s="249"/>
      <c r="CRP120" s="249"/>
      <c r="CRQ120" s="249"/>
      <c r="CRR120" s="249"/>
      <c r="CRS120" s="249"/>
      <c r="CRT120" s="249"/>
      <c r="CRU120" s="249"/>
      <c r="CRV120" s="249"/>
      <c r="CRW120" s="249"/>
      <c r="CRX120" s="249"/>
      <c r="CRY120" s="249"/>
      <c r="CRZ120" s="249"/>
      <c r="CSA120" s="249"/>
      <c r="CSB120" s="249"/>
      <c r="CSC120" s="249"/>
      <c r="CSD120" s="249"/>
      <c r="CSE120" s="249"/>
      <c r="CSF120" s="249"/>
      <c r="CSG120" s="249"/>
      <c r="CSH120" s="249"/>
      <c r="CSI120" s="249"/>
      <c r="CSJ120" s="249"/>
      <c r="CSK120" s="249"/>
      <c r="CSL120" s="249"/>
      <c r="CSM120" s="249"/>
      <c r="CSN120" s="249"/>
      <c r="CSO120" s="249"/>
      <c r="CSP120" s="249"/>
      <c r="CSQ120" s="249"/>
      <c r="CSR120" s="249"/>
      <c r="CSS120" s="249"/>
      <c r="CST120" s="249"/>
      <c r="CSU120" s="249"/>
      <c r="CSV120" s="249"/>
      <c r="CSW120" s="249"/>
      <c r="CSX120" s="249"/>
      <c r="CSY120" s="249"/>
      <c r="CSZ120" s="249"/>
      <c r="CTA120" s="249"/>
      <c r="CTB120" s="249"/>
      <c r="CTC120" s="249"/>
      <c r="CTD120" s="249"/>
      <c r="CTE120" s="249"/>
      <c r="CTF120" s="249"/>
      <c r="CTG120" s="249"/>
      <c r="CTH120" s="249"/>
      <c r="CTI120" s="249"/>
      <c r="CTJ120" s="249"/>
      <c r="CTK120" s="249"/>
      <c r="CTL120" s="249"/>
      <c r="CTM120" s="249"/>
      <c r="CTN120" s="249"/>
      <c r="CTO120" s="249"/>
      <c r="CTP120" s="249"/>
      <c r="CTQ120" s="249"/>
      <c r="CTR120" s="249"/>
      <c r="CTS120" s="249"/>
      <c r="CTT120" s="249"/>
      <c r="CTU120" s="249"/>
      <c r="CTV120" s="249"/>
      <c r="CTW120" s="249"/>
      <c r="CTX120" s="249"/>
      <c r="CTY120" s="249"/>
      <c r="CTZ120" s="249"/>
      <c r="CUA120" s="249"/>
      <c r="CUB120" s="249"/>
      <c r="CUC120" s="249"/>
      <c r="CUD120" s="249"/>
      <c r="CUE120" s="249"/>
      <c r="CUF120" s="249"/>
      <c r="CUG120" s="249"/>
      <c r="CUH120" s="249"/>
      <c r="CUI120" s="249"/>
      <c r="CUJ120" s="249"/>
      <c r="CUK120" s="249"/>
      <c r="CUL120" s="249"/>
      <c r="CUM120" s="249"/>
      <c r="CUN120" s="249"/>
      <c r="CUO120" s="249"/>
      <c r="CUP120" s="249"/>
      <c r="CUQ120" s="249"/>
      <c r="CUR120" s="249"/>
      <c r="CUS120" s="249"/>
      <c r="CUT120" s="249"/>
      <c r="CUU120" s="249"/>
      <c r="CUV120" s="249"/>
      <c r="CUW120" s="249"/>
      <c r="CUX120" s="249"/>
      <c r="CUY120" s="249"/>
      <c r="CUZ120" s="249"/>
      <c r="CVA120" s="249"/>
      <c r="CVB120" s="249"/>
      <c r="CVC120" s="249"/>
      <c r="CVD120" s="249"/>
      <c r="CVE120" s="249"/>
      <c r="CVF120" s="249"/>
      <c r="CVG120" s="249"/>
      <c r="CVH120" s="249"/>
      <c r="CVI120" s="249"/>
      <c r="CVJ120" s="249"/>
      <c r="CVK120" s="249"/>
      <c r="CVL120" s="249"/>
      <c r="CVM120" s="249"/>
      <c r="CVN120" s="249"/>
      <c r="CVO120" s="249"/>
      <c r="CVP120" s="249"/>
      <c r="CVQ120" s="249"/>
      <c r="CVR120" s="249"/>
      <c r="CVS120" s="249"/>
      <c r="CVT120" s="249"/>
      <c r="CVU120" s="249"/>
      <c r="CVV120" s="249"/>
      <c r="CVW120" s="249"/>
      <c r="CVX120" s="249"/>
      <c r="CVY120" s="249"/>
      <c r="CVZ120" s="249"/>
      <c r="CWA120" s="249"/>
      <c r="CWB120" s="249"/>
      <c r="CWC120" s="249"/>
      <c r="CWD120" s="249"/>
      <c r="CWE120" s="249"/>
      <c r="CWF120" s="249"/>
      <c r="CWG120" s="249"/>
      <c r="CWH120" s="249"/>
      <c r="CWI120" s="249"/>
      <c r="CWJ120" s="249"/>
      <c r="CWK120" s="249"/>
      <c r="CWL120" s="249"/>
      <c r="CWM120" s="249"/>
      <c r="CWN120" s="249"/>
      <c r="CWO120" s="249"/>
      <c r="CWP120" s="249"/>
      <c r="CWQ120" s="249"/>
      <c r="CWR120" s="249"/>
      <c r="CWS120" s="249"/>
      <c r="CWT120" s="249"/>
      <c r="CWU120" s="249"/>
      <c r="CWV120" s="249"/>
      <c r="CWW120" s="249"/>
      <c r="CWX120" s="249"/>
      <c r="CWY120" s="249"/>
      <c r="CWZ120" s="249"/>
      <c r="CXA120" s="249"/>
      <c r="CXB120" s="249"/>
      <c r="CXC120" s="249"/>
      <c r="CXD120" s="249"/>
      <c r="CXE120" s="249"/>
      <c r="CXF120" s="249"/>
      <c r="CXG120" s="249"/>
      <c r="CXH120" s="249"/>
      <c r="CXI120" s="249"/>
      <c r="CXJ120" s="249"/>
      <c r="CXK120" s="249"/>
      <c r="CXL120" s="249"/>
      <c r="CXM120" s="249"/>
      <c r="CXN120" s="249"/>
      <c r="CXO120" s="249"/>
      <c r="CXP120" s="249"/>
      <c r="CXQ120" s="249"/>
      <c r="CXR120" s="249"/>
      <c r="CXS120" s="249"/>
      <c r="CXT120" s="249"/>
      <c r="CXU120" s="249"/>
      <c r="CXV120" s="249"/>
      <c r="CXW120" s="249"/>
      <c r="CXX120" s="249"/>
      <c r="CXY120" s="249"/>
      <c r="CXZ120" s="249"/>
      <c r="CYA120" s="249"/>
      <c r="CYB120" s="249"/>
      <c r="CYC120" s="249"/>
      <c r="CYD120" s="249"/>
      <c r="CYE120" s="249"/>
      <c r="CYF120" s="249"/>
      <c r="CYG120" s="249"/>
      <c r="CYH120" s="249"/>
      <c r="CYI120" s="249"/>
      <c r="CYJ120" s="249"/>
      <c r="CYK120" s="249"/>
      <c r="CYL120" s="249"/>
      <c r="CYM120" s="249"/>
      <c r="CYN120" s="249"/>
      <c r="CYO120" s="249"/>
      <c r="CYP120" s="249"/>
      <c r="CYQ120" s="249"/>
      <c r="CYR120" s="249"/>
      <c r="CYS120" s="249"/>
      <c r="CYT120" s="249"/>
      <c r="CYU120" s="249"/>
      <c r="CYV120" s="249"/>
      <c r="CYW120" s="249"/>
      <c r="CYX120" s="249"/>
      <c r="CYY120" s="249"/>
      <c r="CYZ120" s="249"/>
      <c r="CZA120" s="249"/>
      <c r="CZB120" s="249"/>
      <c r="CZC120" s="249"/>
      <c r="CZD120" s="249"/>
      <c r="CZE120" s="249"/>
      <c r="CZF120" s="249"/>
      <c r="CZG120" s="249"/>
      <c r="CZH120" s="249"/>
      <c r="CZI120" s="249"/>
      <c r="CZJ120" s="249"/>
      <c r="CZK120" s="249"/>
      <c r="CZL120" s="249"/>
      <c r="CZM120" s="249"/>
      <c r="CZN120" s="249"/>
      <c r="CZO120" s="249"/>
      <c r="CZP120" s="249"/>
      <c r="CZQ120" s="249"/>
      <c r="CZR120" s="249"/>
      <c r="CZS120" s="249"/>
      <c r="CZT120" s="249"/>
      <c r="CZU120" s="249"/>
      <c r="CZV120" s="249"/>
      <c r="CZW120" s="249"/>
      <c r="CZX120" s="249"/>
      <c r="CZY120" s="249"/>
      <c r="CZZ120" s="249"/>
      <c r="DAA120" s="249"/>
      <c r="DAB120" s="249"/>
      <c r="DAC120" s="249"/>
      <c r="DAD120" s="249"/>
      <c r="DAE120" s="249"/>
      <c r="DAF120" s="249"/>
      <c r="DAG120" s="249"/>
      <c r="DAH120" s="249"/>
      <c r="DAI120" s="249"/>
      <c r="DAJ120" s="249"/>
      <c r="DAK120" s="249"/>
      <c r="DAL120" s="249"/>
      <c r="DAM120" s="249"/>
      <c r="DAN120" s="249"/>
      <c r="DAO120" s="249"/>
      <c r="DAP120" s="249"/>
      <c r="DAQ120" s="249"/>
      <c r="DAR120" s="249"/>
      <c r="DAS120" s="249"/>
      <c r="DAT120" s="249"/>
      <c r="DAU120" s="249"/>
      <c r="DAV120" s="249"/>
      <c r="DAW120" s="249"/>
      <c r="DAX120" s="249"/>
      <c r="DAY120" s="249"/>
      <c r="DAZ120" s="249"/>
      <c r="DBA120" s="249"/>
      <c r="DBB120" s="249"/>
      <c r="DBC120" s="249"/>
      <c r="DBD120" s="249"/>
      <c r="DBE120" s="249"/>
      <c r="DBF120" s="249"/>
      <c r="DBG120" s="249"/>
      <c r="DBH120" s="249"/>
      <c r="DBI120" s="249"/>
      <c r="DBJ120" s="249"/>
      <c r="DBK120" s="249"/>
      <c r="DBL120" s="249"/>
      <c r="DBM120" s="249"/>
      <c r="DBN120" s="249"/>
      <c r="DBO120" s="249"/>
      <c r="DBP120" s="249"/>
      <c r="DBQ120" s="249"/>
      <c r="DBR120" s="249"/>
      <c r="DBS120" s="249"/>
      <c r="DBT120" s="249"/>
      <c r="DBU120" s="249"/>
      <c r="DBV120" s="249"/>
      <c r="DBW120" s="249"/>
      <c r="DBX120" s="249"/>
      <c r="DBY120" s="249"/>
      <c r="DBZ120" s="249"/>
      <c r="DCA120" s="249"/>
      <c r="DCB120" s="249"/>
      <c r="DCC120" s="249"/>
      <c r="DCD120" s="249"/>
      <c r="DCE120" s="249"/>
      <c r="DCF120" s="249"/>
      <c r="DCG120" s="249"/>
      <c r="DCH120" s="249"/>
      <c r="DCI120" s="249"/>
      <c r="DCJ120" s="249"/>
      <c r="DCK120" s="249"/>
      <c r="DCL120" s="249"/>
      <c r="DCM120" s="249"/>
      <c r="DCN120" s="249"/>
      <c r="DCO120" s="249"/>
      <c r="DCP120" s="249"/>
      <c r="DCQ120" s="249"/>
      <c r="DCR120" s="249"/>
      <c r="DCS120" s="249"/>
      <c r="DCT120" s="249"/>
      <c r="DCU120" s="249"/>
      <c r="DCV120" s="249"/>
      <c r="DCW120" s="249"/>
      <c r="DCX120" s="249"/>
      <c r="DCY120" s="249"/>
      <c r="DCZ120" s="249"/>
      <c r="DDA120" s="249"/>
      <c r="DDB120" s="249"/>
      <c r="DDC120" s="249"/>
      <c r="DDD120" s="249"/>
      <c r="DDE120" s="249"/>
      <c r="DDF120" s="249"/>
      <c r="DDG120" s="249"/>
      <c r="DDH120" s="249"/>
      <c r="DDI120" s="249"/>
      <c r="DDJ120" s="249"/>
      <c r="DDK120" s="249"/>
      <c r="DDL120" s="249"/>
      <c r="DDM120" s="249"/>
      <c r="DDN120" s="249"/>
      <c r="DDO120" s="249"/>
      <c r="DDP120" s="249"/>
      <c r="DDQ120" s="249"/>
      <c r="DDR120" s="249"/>
      <c r="DDS120" s="249"/>
      <c r="DDT120" s="249"/>
      <c r="DDU120" s="249"/>
      <c r="DDV120" s="249"/>
      <c r="DDW120" s="249"/>
      <c r="DDX120" s="249"/>
      <c r="DDY120" s="249"/>
      <c r="DDZ120" s="249"/>
      <c r="DEA120" s="249"/>
      <c r="DEB120" s="249"/>
      <c r="DEC120" s="249"/>
      <c r="DED120" s="249"/>
      <c r="DEE120" s="249"/>
      <c r="DEF120" s="249"/>
      <c r="DEG120" s="249"/>
      <c r="DEH120" s="249"/>
      <c r="DEI120" s="249"/>
      <c r="DEJ120" s="249"/>
      <c r="DEK120" s="249"/>
      <c r="DEL120" s="249"/>
      <c r="DEM120" s="249"/>
      <c r="DEN120" s="249"/>
      <c r="DEO120" s="249"/>
      <c r="DEP120" s="249"/>
      <c r="DEQ120" s="249"/>
      <c r="DER120" s="249"/>
      <c r="DES120" s="249"/>
      <c r="DET120" s="249"/>
      <c r="DEU120" s="249"/>
      <c r="DEV120" s="249"/>
      <c r="DEW120" s="249"/>
      <c r="DEX120" s="249"/>
      <c r="DEY120" s="249"/>
      <c r="DEZ120" s="249"/>
      <c r="DFA120" s="249"/>
      <c r="DFB120" s="249"/>
      <c r="DFC120" s="249"/>
      <c r="DFD120" s="249"/>
      <c r="DFE120" s="249"/>
      <c r="DFF120" s="249"/>
      <c r="DFG120" s="249"/>
      <c r="DFH120" s="249"/>
      <c r="DFI120" s="249"/>
      <c r="DFJ120" s="249"/>
      <c r="DFK120" s="249"/>
      <c r="DFL120" s="249"/>
      <c r="DFM120" s="249"/>
      <c r="DFN120" s="249"/>
      <c r="DFO120" s="249"/>
      <c r="DFP120" s="249"/>
      <c r="DFQ120" s="249"/>
      <c r="DFR120" s="249"/>
      <c r="DFS120" s="249"/>
      <c r="DFT120" s="249"/>
      <c r="DFU120" s="249"/>
      <c r="DFV120" s="249"/>
      <c r="DFW120" s="249"/>
      <c r="DFX120" s="249"/>
      <c r="DFY120" s="249"/>
      <c r="DFZ120" s="249"/>
      <c r="DGA120" s="249"/>
      <c r="DGB120" s="249"/>
      <c r="DGC120" s="249"/>
      <c r="DGD120" s="249"/>
      <c r="DGE120" s="249"/>
      <c r="DGF120" s="249"/>
      <c r="DGG120" s="249"/>
      <c r="DGH120" s="249"/>
      <c r="DGI120" s="249"/>
      <c r="DGJ120" s="249"/>
      <c r="DGK120" s="249"/>
      <c r="DGL120" s="249"/>
      <c r="DGM120" s="249"/>
      <c r="DGN120" s="249"/>
      <c r="DGO120" s="249"/>
      <c r="DGP120" s="249"/>
      <c r="DGQ120" s="249"/>
      <c r="DGR120" s="249"/>
      <c r="DGS120" s="249"/>
      <c r="DGT120" s="249"/>
      <c r="DGU120" s="249"/>
      <c r="DGV120" s="249"/>
      <c r="DGW120" s="249"/>
      <c r="DGX120" s="249"/>
      <c r="DGY120" s="249"/>
      <c r="DGZ120" s="249"/>
      <c r="DHA120" s="249"/>
      <c r="DHB120" s="249"/>
      <c r="DHC120" s="249"/>
      <c r="DHD120" s="249"/>
      <c r="DHE120" s="249"/>
      <c r="DHF120" s="249"/>
      <c r="DHG120" s="249"/>
      <c r="DHH120" s="249"/>
      <c r="DHI120" s="249"/>
      <c r="DHJ120" s="249"/>
      <c r="DHK120" s="249"/>
      <c r="DHL120" s="249"/>
      <c r="DHM120" s="249"/>
      <c r="DHN120" s="249"/>
      <c r="DHO120" s="249"/>
      <c r="DHP120" s="249"/>
      <c r="DHQ120" s="249"/>
      <c r="DHR120" s="249"/>
      <c r="DHS120" s="249"/>
      <c r="DHT120" s="249"/>
      <c r="DHU120" s="249"/>
      <c r="DHV120" s="249"/>
      <c r="DHW120" s="249"/>
      <c r="DHX120" s="249"/>
      <c r="DHY120" s="249"/>
      <c r="DHZ120" s="249"/>
      <c r="DIA120" s="249"/>
      <c r="DIB120" s="249"/>
      <c r="DIC120" s="249"/>
      <c r="DID120" s="249"/>
      <c r="DIE120" s="249"/>
      <c r="DIF120" s="249"/>
      <c r="DIG120" s="249"/>
      <c r="DIH120" s="249"/>
      <c r="DII120" s="249"/>
      <c r="DIJ120" s="249"/>
      <c r="DIK120" s="249"/>
      <c r="DIL120" s="249"/>
      <c r="DIM120" s="249"/>
      <c r="DIN120" s="249"/>
      <c r="DIO120" s="249"/>
      <c r="DIP120" s="249"/>
      <c r="DIQ120" s="249"/>
      <c r="DIR120" s="249"/>
      <c r="DIS120" s="249"/>
      <c r="DIT120" s="249"/>
      <c r="DIU120" s="249"/>
      <c r="DIV120" s="249"/>
      <c r="DIW120" s="249"/>
      <c r="DIX120" s="249"/>
      <c r="DIY120" s="249"/>
      <c r="DIZ120" s="249"/>
      <c r="DJA120" s="249"/>
      <c r="DJB120" s="249"/>
      <c r="DJC120" s="249"/>
      <c r="DJD120" s="249"/>
      <c r="DJE120" s="249"/>
      <c r="DJF120" s="249"/>
      <c r="DJG120" s="249"/>
      <c r="DJH120" s="249"/>
      <c r="DJI120" s="249"/>
      <c r="DJJ120" s="249"/>
      <c r="DJK120" s="249"/>
      <c r="DJL120" s="249"/>
      <c r="DJM120" s="249"/>
      <c r="DJN120" s="249"/>
      <c r="DJO120" s="249"/>
      <c r="DJP120" s="249"/>
      <c r="DJQ120" s="249"/>
      <c r="DJR120" s="249"/>
      <c r="DJS120" s="249"/>
      <c r="DJT120" s="249"/>
      <c r="DJU120" s="249"/>
      <c r="DJV120" s="249"/>
      <c r="DJW120" s="249"/>
      <c r="DJX120" s="249"/>
      <c r="DJY120" s="249"/>
      <c r="DJZ120" s="249"/>
      <c r="DKA120" s="249"/>
      <c r="DKB120" s="249"/>
      <c r="DKC120" s="249"/>
      <c r="DKD120" s="249"/>
      <c r="DKE120" s="249"/>
      <c r="DKF120" s="249"/>
      <c r="DKG120" s="249"/>
      <c r="DKH120" s="249"/>
      <c r="DKI120" s="249"/>
      <c r="DKJ120" s="249"/>
      <c r="DKK120" s="249"/>
      <c r="DKL120" s="249"/>
      <c r="DKM120" s="249"/>
      <c r="DKN120" s="249"/>
      <c r="DKO120" s="249"/>
      <c r="DKP120" s="249"/>
      <c r="DKQ120" s="249"/>
      <c r="DKR120" s="249"/>
      <c r="DKS120" s="249"/>
      <c r="DKT120" s="249"/>
      <c r="DKU120" s="249"/>
      <c r="DKV120" s="249"/>
      <c r="DKW120" s="249"/>
      <c r="DKX120" s="249"/>
      <c r="DKY120" s="249"/>
      <c r="DKZ120" s="249"/>
      <c r="DLA120" s="249"/>
      <c r="DLB120" s="249"/>
      <c r="DLC120" s="249"/>
      <c r="DLD120" s="249"/>
      <c r="DLE120" s="249"/>
      <c r="DLF120" s="249"/>
      <c r="DLG120" s="249"/>
      <c r="DLH120" s="249"/>
      <c r="DLI120" s="249"/>
      <c r="DLJ120" s="249"/>
      <c r="DLK120" s="249"/>
      <c r="DLL120" s="249"/>
      <c r="DLM120" s="249"/>
      <c r="DLN120" s="249"/>
      <c r="DLO120" s="249"/>
      <c r="DLP120" s="249"/>
      <c r="DLQ120" s="249"/>
      <c r="DLR120" s="249"/>
      <c r="DLS120" s="249"/>
      <c r="DLT120" s="249"/>
      <c r="DLU120" s="249"/>
      <c r="DLV120" s="249"/>
      <c r="DLW120" s="249"/>
      <c r="DLX120" s="249"/>
      <c r="DLY120" s="249"/>
      <c r="DLZ120" s="249"/>
      <c r="DMA120" s="249"/>
      <c r="DMB120" s="249"/>
      <c r="DMC120" s="249"/>
      <c r="DMD120" s="249"/>
      <c r="DME120" s="249"/>
      <c r="DMF120" s="249"/>
      <c r="DMG120" s="249"/>
      <c r="DMH120" s="249"/>
      <c r="DMI120" s="249"/>
      <c r="DMJ120" s="249"/>
      <c r="DMK120" s="249"/>
      <c r="DML120" s="249"/>
      <c r="DMM120" s="249"/>
      <c r="DMN120" s="249"/>
      <c r="DMO120" s="249"/>
      <c r="DMP120" s="249"/>
      <c r="DMQ120" s="249"/>
      <c r="DMR120" s="249"/>
      <c r="DMS120" s="249"/>
      <c r="DMT120" s="249"/>
      <c r="DMU120" s="249"/>
      <c r="DMV120" s="249"/>
      <c r="DMW120" s="249"/>
      <c r="DMX120" s="249"/>
      <c r="DMY120" s="249"/>
      <c r="DMZ120" s="249"/>
      <c r="DNA120" s="249"/>
      <c r="DNB120" s="249"/>
      <c r="DNC120" s="249"/>
      <c r="DND120" s="249"/>
      <c r="DNE120" s="249"/>
      <c r="DNF120" s="249"/>
      <c r="DNG120" s="249"/>
      <c r="DNH120" s="249"/>
      <c r="DNI120" s="249"/>
      <c r="DNJ120" s="249"/>
      <c r="DNK120" s="249"/>
      <c r="DNL120" s="249"/>
      <c r="DNM120" s="249"/>
      <c r="DNN120" s="249"/>
      <c r="DNO120" s="249"/>
      <c r="DNP120" s="249"/>
      <c r="DNQ120" s="249"/>
      <c r="DNR120" s="249"/>
      <c r="DNS120" s="249"/>
      <c r="DNT120" s="249"/>
      <c r="DNU120" s="249"/>
      <c r="DNV120" s="249"/>
      <c r="DNW120" s="249"/>
      <c r="DNX120" s="249"/>
      <c r="DNY120" s="249"/>
      <c r="DNZ120" s="249"/>
      <c r="DOA120" s="249"/>
      <c r="DOB120" s="249"/>
      <c r="DOC120" s="249"/>
      <c r="DOD120" s="249"/>
      <c r="DOE120" s="249"/>
      <c r="DOF120" s="249"/>
      <c r="DOG120" s="249"/>
      <c r="DOH120" s="249"/>
      <c r="DOI120" s="249"/>
      <c r="DOJ120" s="249"/>
      <c r="DOK120" s="249"/>
      <c r="DOL120" s="249"/>
      <c r="DOM120" s="249"/>
      <c r="DON120" s="249"/>
      <c r="DOO120" s="249"/>
      <c r="DOP120" s="249"/>
      <c r="DOQ120" s="249"/>
      <c r="DOR120" s="249"/>
      <c r="DOS120" s="249"/>
      <c r="DOT120" s="249"/>
      <c r="DOU120" s="249"/>
      <c r="DOV120" s="249"/>
      <c r="DOW120" s="249"/>
      <c r="DOX120" s="249"/>
      <c r="DOY120" s="249"/>
      <c r="DOZ120" s="249"/>
      <c r="DPA120" s="249"/>
      <c r="DPB120" s="249"/>
      <c r="DPC120" s="249"/>
      <c r="DPD120" s="249"/>
      <c r="DPE120" s="249"/>
      <c r="DPF120" s="249"/>
      <c r="DPG120" s="249"/>
      <c r="DPH120" s="249"/>
      <c r="DPI120" s="249"/>
      <c r="DPJ120" s="249"/>
      <c r="DPK120" s="249"/>
      <c r="DPL120" s="249"/>
      <c r="DPM120" s="249"/>
      <c r="DPN120" s="249"/>
      <c r="DPO120" s="249"/>
      <c r="DPP120" s="249"/>
      <c r="DPQ120" s="249"/>
      <c r="DPR120" s="249"/>
      <c r="DPS120" s="249"/>
      <c r="DPT120" s="249"/>
      <c r="DPU120" s="249"/>
      <c r="DPV120" s="249"/>
      <c r="DPW120" s="249"/>
      <c r="DPX120" s="249"/>
      <c r="DPY120" s="249"/>
      <c r="DPZ120" s="249"/>
      <c r="DQA120" s="249"/>
      <c r="DQB120" s="249"/>
      <c r="DQC120" s="249"/>
      <c r="DQD120" s="249"/>
      <c r="DQE120" s="249"/>
      <c r="DQF120" s="249"/>
      <c r="DQG120" s="249"/>
      <c r="DQH120" s="249"/>
      <c r="DQI120" s="249"/>
      <c r="DQJ120" s="249"/>
      <c r="DQK120" s="249"/>
      <c r="DQL120" s="249"/>
      <c r="DQM120" s="249"/>
      <c r="DQN120" s="249"/>
      <c r="DQO120" s="249"/>
      <c r="DQP120" s="249"/>
      <c r="DQQ120" s="249"/>
      <c r="DQR120" s="249"/>
      <c r="DQS120" s="249"/>
      <c r="DQT120" s="249"/>
      <c r="DQU120" s="249"/>
      <c r="DQV120" s="249"/>
      <c r="DQW120" s="249"/>
      <c r="DQX120" s="249"/>
      <c r="DQY120" s="249"/>
      <c r="DQZ120" s="249"/>
      <c r="DRA120" s="249"/>
      <c r="DRB120" s="249"/>
      <c r="DRC120" s="249"/>
      <c r="DRD120" s="249"/>
      <c r="DRE120" s="249"/>
      <c r="DRF120" s="249"/>
      <c r="DRG120" s="249"/>
      <c r="DRH120" s="249"/>
      <c r="DRI120" s="249"/>
      <c r="DRJ120" s="249"/>
      <c r="DRK120" s="249"/>
      <c r="DRL120" s="249"/>
      <c r="DRM120" s="249"/>
      <c r="DRN120" s="249"/>
      <c r="DRO120" s="249"/>
      <c r="DRP120" s="249"/>
      <c r="DRQ120" s="249"/>
      <c r="DRR120" s="249"/>
      <c r="DRS120" s="249"/>
      <c r="DRT120" s="249"/>
      <c r="DRU120" s="249"/>
      <c r="DRV120" s="249"/>
      <c r="DRW120" s="249"/>
      <c r="DRX120" s="249"/>
      <c r="DRY120" s="249"/>
      <c r="DRZ120" s="249"/>
      <c r="DSA120" s="249"/>
      <c r="DSB120" s="249"/>
      <c r="DSC120" s="249"/>
      <c r="DSD120" s="249"/>
      <c r="DSE120" s="249"/>
      <c r="DSF120" s="249"/>
      <c r="DSG120" s="249"/>
      <c r="DSH120" s="249"/>
      <c r="DSI120" s="249"/>
      <c r="DSJ120" s="249"/>
      <c r="DSK120" s="249"/>
      <c r="DSL120" s="249"/>
      <c r="DSM120" s="249"/>
      <c r="DSN120" s="249"/>
      <c r="DSO120" s="249"/>
      <c r="DSP120" s="249"/>
      <c r="DSQ120" s="249"/>
      <c r="DSR120" s="249"/>
      <c r="DSS120" s="249"/>
      <c r="DST120" s="249"/>
      <c r="DSU120" s="249"/>
      <c r="DSV120" s="249"/>
      <c r="DSW120" s="249"/>
      <c r="DSX120" s="249"/>
      <c r="DSY120" s="249"/>
      <c r="DSZ120" s="249"/>
      <c r="DTA120" s="249"/>
      <c r="DTB120" s="249"/>
      <c r="DTC120" s="249"/>
      <c r="DTD120" s="249"/>
      <c r="DTE120" s="249"/>
      <c r="DTF120" s="249"/>
      <c r="DTG120" s="249"/>
      <c r="DTH120" s="249"/>
      <c r="DTI120" s="249"/>
      <c r="DTJ120" s="249"/>
      <c r="DTK120" s="249"/>
      <c r="DTL120" s="249"/>
      <c r="DTM120" s="249"/>
      <c r="DTN120" s="249"/>
      <c r="DTO120" s="249"/>
      <c r="DTP120" s="249"/>
      <c r="DTQ120" s="249"/>
      <c r="DTR120" s="249"/>
      <c r="DTS120" s="249"/>
      <c r="DTT120" s="249"/>
      <c r="DTU120" s="249"/>
      <c r="DTV120" s="249"/>
      <c r="DTW120" s="249"/>
      <c r="DTX120" s="249"/>
      <c r="DTY120" s="249"/>
      <c r="DTZ120" s="249"/>
      <c r="DUA120" s="249"/>
      <c r="DUB120" s="249"/>
      <c r="DUC120" s="249"/>
      <c r="DUD120" s="249"/>
      <c r="DUE120" s="249"/>
      <c r="DUF120" s="249"/>
      <c r="DUG120" s="249"/>
      <c r="DUH120" s="249"/>
      <c r="DUI120" s="249"/>
      <c r="DUJ120" s="249"/>
      <c r="DUK120" s="249"/>
      <c r="DUL120" s="249"/>
      <c r="DUM120" s="249"/>
      <c r="DUN120" s="249"/>
      <c r="DUO120" s="249"/>
      <c r="DUP120" s="249"/>
      <c r="DUQ120" s="249"/>
      <c r="DUR120" s="249"/>
      <c r="DUS120" s="249"/>
      <c r="DUT120" s="249"/>
      <c r="DUU120" s="249"/>
      <c r="DUV120" s="249"/>
      <c r="DUW120" s="249"/>
      <c r="DUX120" s="249"/>
      <c r="DUY120" s="249"/>
      <c r="DUZ120" s="249"/>
      <c r="DVA120" s="249"/>
      <c r="DVB120" s="249"/>
      <c r="DVC120" s="249"/>
      <c r="DVD120" s="249"/>
      <c r="DVE120" s="249"/>
      <c r="DVF120" s="249"/>
      <c r="DVG120" s="249"/>
      <c r="DVH120" s="249"/>
      <c r="DVI120" s="249"/>
      <c r="DVJ120" s="249"/>
      <c r="DVK120" s="249"/>
      <c r="DVL120" s="249"/>
      <c r="DVM120" s="249"/>
      <c r="DVN120" s="249"/>
      <c r="DVO120" s="249"/>
      <c r="DVP120" s="249"/>
      <c r="DVQ120" s="249"/>
      <c r="DVR120" s="249"/>
      <c r="DVS120" s="249"/>
      <c r="DVT120" s="249"/>
      <c r="DVU120" s="249"/>
      <c r="DVV120" s="249"/>
      <c r="DVW120" s="249"/>
      <c r="DVX120" s="249"/>
      <c r="DVY120" s="249"/>
      <c r="DVZ120" s="249"/>
      <c r="DWA120" s="249"/>
      <c r="DWB120" s="249"/>
      <c r="DWC120" s="249"/>
      <c r="DWD120" s="249"/>
      <c r="DWE120" s="249"/>
      <c r="DWF120" s="249"/>
      <c r="DWG120" s="249"/>
      <c r="DWH120" s="249"/>
      <c r="DWI120" s="249"/>
      <c r="DWJ120" s="249"/>
      <c r="DWK120" s="249"/>
      <c r="DWL120" s="249"/>
      <c r="DWM120" s="249"/>
      <c r="DWN120" s="249"/>
      <c r="DWO120" s="249"/>
      <c r="DWP120" s="249"/>
      <c r="DWQ120" s="249"/>
      <c r="DWR120" s="249"/>
      <c r="DWS120" s="249"/>
      <c r="DWT120" s="249"/>
      <c r="DWU120" s="249"/>
      <c r="DWV120" s="249"/>
      <c r="DWW120" s="249"/>
      <c r="DWX120" s="249"/>
      <c r="DWY120" s="249"/>
      <c r="DWZ120" s="249"/>
      <c r="DXA120" s="249"/>
      <c r="DXB120" s="249"/>
      <c r="DXC120" s="249"/>
      <c r="DXD120" s="249"/>
      <c r="DXE120" s="249"/>
      <c r="DXF120" s="249"/>
      <c r="DXG120" s="249"/>
      <c r="DXH120" s="249"/>
      <c r="DXI120" s="249"/>
      <c r="DXJ120" s="249"/>
      <c r="DXK120" s="249"/>
      <c r="DXL120" s="249"/>
      <c r="DXM120" s="249"/>
      <c r="DXN120" s="249"/>
      <c r="DXO120" s="249"/>
      <c r="DXP120" s="249"/>
      <c r="DXQ120" s="249"/>
      <c r="DXR120" s="249"/>
      <c r="DXS120" s="249"/>
      <c r="DXT120" s="249"/>
      <c r="DXU120" s="249"/>
      <c r="DXV120" s="249"/>
      <c r="DXW120" s="249"/>
      <c r="DXX120" s="249"/>
      <c r="DXY120" s="249"/>
      <c r="DXZ120" s="249"/>
      <c r="DYA120" s="249"/>
      <c r="DYB120" s="249"/>
      <c r="DYC120" s="249"/>
      <c r="DYD120" s="249"/>
      <c r="DYE120" s="249"/>
      <c r="DYF120" s="249"/>
      <c r="DYG120" s="249"/>
      <c r="DYH120" s="249"/>
      <c r="DYI120" s="249"/>
      <c r="DYJ120" s="249"/>
      <c r="DYK120" s="249"/>
      <c r="DYL120" s="249"/>
      <c r="DYM120" s="249"/>
      <c r="DYN120" s="249"/>
      <c r="DYO120" s="249"/>
      <c r="DYP120" s="249"/>
      <c r="DYQ120" s="249"/>
      <c r="DYR120" s="249"/>
      <c r="DYS120" s="249"/>
      <c r="DYT120" s="249"/>
      <c r="DYU120" s="249"/>
      <c r="DYV120" s="249"/>
      <c r="DYW120" s="249"/>
      <c r="DYX120" s="249"/>
      <c r="DYY120" s="249"/>
      <c r="DYZ120" s="249"/>
      <c r="DZA120" s="249"/>
      <c r="DZB120" s="249"/>
      <c r="DZC120" s="249"/>
      <c r="DZD120" s="249"/>
      <c r="DZE120" s="249"/>
      <c r="DZF120" s="249"/>
      <c r="DZG120" s="249"/>
      <c r="DZH120" s="249"/>
      <c r="DZI120" s="249"/>
      <c r="DZJ120" s="249"/>
      <c r="DZK120" s="249"/>
      <c r="DZL120" s="249"/>
      <c r="DZM120" s="249"/>
      <c r="DZN120" s="249"/>
      <c r="DZO120" s="249"/>
      <c r="DZP120" s="249"/>
      <c r="DZQ120" s="249"/>
      <c r="DZR120" s="249"/>
      <c r="DZS120" s="249"/>
      <c r="DZT120" s="249"/>
      <c r="DZU120" s="249"/>
      <c r="DZV120" s="249"/>
      <c r="DZW120" s="249"/>
      <c r="DZX120" s="249"/>
      <c r="DZY120" s="249"/>
      <c r="DZZ120" s="249"/>
      <c r="EAA120" s="249"/>
      <c r="EAB120" s="249"/>
      <c r="EAC120" s="249"/>
      <c r="EAD120" s="249"/>
      <c r="EAE120" s="249"/>
      <c r="EAF120" s="249"/>
      <c r="EAG120" s="249"/>
      <c r="EAH120" s="249"/>
      <c r="EAI120" s="249"/>
      <c r="EAJ120" s="249"/>
      <c r="EAK120" s="249"/>
      <c r="EAL120" s="249"/>
      <c r="EAM120" s="249"/>
      <c r="EAN120" s="249"/>
      <c r="EAO120" s="249"/>
      <c r="EAP120" s="249"/>
      <c r="EAQ120" s="249"/>
      <c r="EAR120" s="249"/>
      <c r="EAS120" s="249"/>
      <c r="EAT120" s="249"/>
      <c r="EAU120" s="249"/>
      <c r="EAV120" s="249"/>
      <c r="EAW120" s="249"/>
      <c r="EAX120" s="249"/>
      <c r="EAY120" s="249"/>
      <c r="EAZ120" s="249"/>
      <c r="EBA120" s="249"/>
      <c r="EBB120" s="249"/>
      <c r="EBC120" s="249"/>
      <c r="EBD120" s="249"/>
      <c r="EBE120" s="249"/>
      <c r="EBF120" s="249"/>
      <c r="EBG120" s="249"/>
      <c r="EBH120" s="249"/>
      <c r="EBI120" s="249"/>
      <c r="EBJ120" s="249"/>
      <c r="EBK120" s="249"/>
      <c r="EBL120" s="249"/>
      <c r="EBM120" s="249"/>
      <c r="EBN120" s="249"/>
      <c r="EBO120" s="249"/>
      <c r="EBP120" s="249"/>
      <c r="EBQ120" s="249"/>
      <c r="EBR120" s="249"/>
      <c r="EBS120" s="249"/>
      <c r="EBT120" s="249"/>
      <c r="EBU120" s="249"/>
      <c r="EBV120" s="249"/>
      <c r="EBW120" s="249"/>
      <c r="EBX120" s="249"/>
      <c r="EBY120" s="249"/>
      <c r="EBZ120" s="249"/>
      <c r="ECA120" s="249"/>
      <c r="ECB120" s="249"/>
      <c r="ECC120" s="249"/>
      <c r="ECD120" s="249"/>
      <c r="ECE120" s="249"/>
      <c r="ECF120" s="249"/>
      <c r="ECG120" s="249"/>
      <c r="ECH120" s="249"/>
      <c r="ECI120" s="249"/>
      <c r="ECJ120" s="249"/>
      <c r="ECK120" s="249"/>
      <c r="ECL120" s="249"/>
      <c r="ECM120" s="249"/>
      <c r="ECN120" s="249"/>
      <c r="ECO120" s="249"/>
      <c r="ECP120" s="249"/>
      <c r="ECQ120" s="249"/>
      <c r="ECR120" s="249"/>
      <c r="ECS120" s="249"/>
      <c r="ECT120" s="249"/>
      <c r="ECU120" s="249"/>
      <c r="ECV120" s="249"/>
      <c r="ECW120" s="249"/>
      <c r="ECX120" s="249"/>
      <c r="ECY120" s="249"/>
      <c r="ECZ120" s="249"/>
      <c r="EDA120" s="249"/>
      <c r="EDB120" s="249"/>
      <c r="EDC120" s="249"/>
      <c r="EDD120" s="249"/>
      <c r="EDE120" s="249"/>
      <c r="EDF120" s="249"/>
      <c r="EDG120" s="249"/>
      <c r="EDH120" s="249"/>
      <c r="EDI120" s="249"/>
      <c r="EDJ120" s="249"/>
      <c r="EDK120" s="249"/>
      <c r="EDL120" s="249"/>
      <c r="EDM120" s="249"/>
      <c r="EDN120" s="249"/>
      <c r="EDO120" s="249"/>
      <c r="EDP120" s="249"/>
      <c r="EDQ120" s="249"/>
      <c r="EDR120" s="249"/>
      <c r="EDS120" s="249"/>
      <c r="EDT120" s="249"/>
      <c r="EDU120" s="249"/>
      <c r="EDV120" s="249"/>
      <c r="EDW120" s="249"/>
      <c r="EDX120" s="249"/>
      <c r="EDY120" s="249"/>
      <c r="EDZ120" s="249"/>
      <c r="EEA120" s="249"/>
      <c r="EEB120" s="249"/>
      <c r="EEC120" s="249"/>
      <c r="EED120" s="249"/>
      <c r="EEE120" s="249"/>
      <c r="EEF120" s="249"/>
      <c r="EEG120" s="249"/>
      <c r="EEH120" s="249"/>
      <c r="EEI120" s="249"/>
      <c r="EEJ120" s="249"/>
      <c r="EEK120" s="249"/>
      <c r="EEL120" s="249"/>
      <c r="EEM120" s="249"/>
      <c r="EEN120" s="249"/>
      <c r="EEO120" s="249"/>
      <c r="EEP120" s="249"/>
      <c r="EEQ120" s="249"/>
      <c r="EER120" s="249"/>
      <c r="EES120" s="249"/>
      <c r="EET120" s="249"/>
      <c r="EEU120" s="249"/>
      <c r="EEV120" s="249"/>
      <c r="EEW120" s="249"/>
      <c r="EEX120" s="249"/>
      <c r="EEY120" s="249"/>
      <c r="EEZ120" s="249"/>
      <c r="EFA120" s="249"/>
      <c r="EFB120" s="249"/>
      <c r="EFC120" s="249"/>
      <c r="EFD120" s="249"/>
      <c r="EFE120" s="249"/>
      <c r="EFF120" s="249"/>
      <c r="EFG120" s="249"/>
      <c r="EFH120" s="249"/>
      <c r="EFI120" s="249"/>
      <c r="EFJ120" s="249"/>
      <c r="EFK120" s="249"/>
      <c r="EFL120" s="249"/>
      <c r="EFM120" s="249"/>
      <c r="EFN120" s="249"/>
      <c r="EFO120" s="249"/>
      <c r="EFP120" s="249"/>
      <c r="EFQ120" s="249"/>
      <c r="EFR120" s="249"/>
      <c r="EFS120" s="249"/>
      <c r="EFT120" s="249"/>
      <c r="EFU120" s="249"/>
      <c r="EFV120" s="249"/>
      <c r="EFW120" s="249"/>
      <c r="EFX120" s="249"/>
      <c r="EFY120" s="249"/>
      <c r="EFZ120" s="249"/>
      <c r="EGA120" s="249"/>
      <c r="EGB120" s="249"/>
      <c r="EGC120" s="249"/>
      <c r="EGD120" s="249"/>
      <c r="EGE120" s="249"/>
      <c r="EGF120" s="249"/>
      <c r="EGG120" s="249"/>
      <c r="EGH120" s="249"/>
      <c r="EGI120" s="249"/>
      <c r="EGJ120" s="249"/>
      <c r="EGK120" s="249"/>
      <c r="EGL120" s="249"/>
      <c r="EGM120" s="249"/>
      <c r="EGN120" s="249"/>
      <c r="EGO120" s="249"/>
      <c r="EGP120" s="249"/>
      <c r="EGQ120" s="249"/>
      <c r="EGR120" s="249"/>
      <c r="EGS120" s="249"/>
      <c r="EGT120" s="249"/>
      <c r="EGU120" s="249"/>
      <c r="EGV120" s="249"/>
      <c r="EGW120" s="249"/>
      <c r="EGX120" s="249"/>
      <c r="EGY120" s="249"/>
      <c r="EGZ120" s="249"/>
      <c r="EHA120" s="249"/>
      <c r="EHB120" s="249"/>
      <c r="EHC120" s="249"/>
      <c r="EHD120" s="249"/>
      <c r="EHE120" s="249"/>
      <c r="EHF120" s="249"/>
      <c r="EHG120" s="249"/>
      <c r="EHH120" s="249"/>
      <c r="EHI120" s="249"/>
      <c r="EHJ120" s="249"/>
      <c r="EHK120" s="249"/>
      <c r="EHL120" s="249"/>
      <c r="EHM120" s="249"/>
      <c r="EHN120" s="249"/>
      <c r="EHO120" s="249"/>
      <c r="EHP120" s="249"/>
      <c r="EHQ120" s="249"/>
      <c r="EHR120" s="249"/>
      <c r="EHS120" s="249"/>
      <c r="EHT120" s="249"/>
      <c r="EHU120" s="249"/>
      <c r="EHV120" s="249"/>
      <c r="EHW120" s="249"/>
      <c r="EHX120" s="249"/>
      <c r="EHY120" s="249"/>
      <c r="EHZ120" s="249"/>
      <c r="EIA120" s="249"/>
      <c r="EIB120" s="249"/>
      <c r="EIC120" s="249"/>
      <c r="EID120" s="249"/>
      <c r="EIE120" s="249"/>
      <c r="EIF120" s="249"/>
      <c r="EIG120" s="249"/>
      <c r="EIH120" s="249"/>
      <c r="EII120" s="249"/>
      <c r="EIJ120" s="249"/>
      <c r="EIK120" s="249"/>
      <c r="EIL120" s="249"/>
      <c r="EIM120" s="249"/>
      <c r="EIN120" s="249"/>
      <c r="EIO120" s="249"/>
      <c r="EIP120" s="249"/>
      <c r="EIQ120" s="249"/>
      <c r="EIR120" s="249"/>
      <c r="EIS120" s="249"/>
      <c r="EIT120" s="249"/>
      <c r="EIU120" s="249"/>
      <c r="EIV120" s="249"/>
      <c r="EIW120" s="249"/>
      <c r="EIX120" s="249"/>
      <c r="EIY120" s="249"/>
      <c r="EIZ120" s="249"/>
      <c r="EJA120" s="249"/>
      <c r="EJB120" s="249"/>
      <c r="EJC120" s="249"/>
      <c r="EJD120" s="249"/>
      <c r="EJE120" s="249"/>
      <c r="EJF120" s="249"/>
      <c r="EJG120" s="249"/>
      <c r="EJH120" s="249"/>
      <c r="EJI120" s="249"/>
      <c r="EJJ120" s="249"/>
      <c r="EJK120" s="249"/>
      <c r="EJL120" s="249"/>
      <c r="EJM120" s="249"/>
      <c r="EJN120" s="249"/>
      <c r="EJO120" s="249"/>
      <c r="EJP120" s="249"/>
      <c r="EJQ120" s="249"/>
      <c r="EJR120" s="249"/>
      <c r="EJS120" s="249"/>
      <c r="EJT120" s="249"/>
      <c r="EJU120" s="249"/>
      <c r="EJV120" s="249"/>
      <c r="EJW120" s="249"/>
      <c r="EJX120" s="249"/>
      <c r="EJY120" s="249"/>
      <c r="EJZ120" s="249"/>
      <c r="EKA120" s="249"/>
      <c r="EKB120" s="249"/>
      <c r="EKC120" s="249"/>
      <c r="EKD120" s="249"/>
      <c r="EKE120" s="249"/>
      <c r="EKF120" s="249"/>
      <c r="EKG120" s="249"/>
      <c r="EKH120" s="249"/>
      <c r="EKI120" s="249"/>
      <c r="EKJ120" s="249"/>
      <c r="EKK120" s="249"/>
      <c r="EKL120" s="249"/>
      <c r="EKM120" s="249"/>
      <c r="EKN120" s="249"/>
      <c r="EKO120" s="249"/>
      <c r="EKP120" s="249"/>
      <c r="EKQ120" s="249"/>
      <c r="EKR120" s="249"/>
      <c r="EKS120" s="249"/>
      <c r="EKT120" s="249"/>
      <c r="EKU120" s="249"/>
      <c r="EKV120" s="249"/>
      <c r="EKW120" s="249"/>
      <c r="EKX120" s="249"/>
      <c r="EKY120" s="249"/>
      <c r="EKZ120" s="249"/>
      <c r="ELA120" s="249"/>
      <c r="ELB120" s="249"/>
      <c r="ELC120" s="249"/>
      <c r="ELD120" s="249"/>
      <c r="ELE120" s="249"/>
      <c r="ELF120" s="249"/>
      <c r="ELG120" s="249"/>
      <c r="ELH120" s="249"/>
      <c r="ELI120" s="249"/>
      <c r="ELJ120" s="249"/>
      <c r="ELK120" s="249"/>
      <c r="ELL120" s="249"/>
      <c r="ELM120" s="249"/>
      <c r="ELN120" s="249"/>
      <c r="ELO120" s="249"/>
      <c r="ELP120" s="249"/>
      <c r="ELQ120" s="249"/>
      <c r="ELR120" s="249"/>
      <c r="ELS120" s="249"/>
      <c r="ELT120" s="249"/>
      <c r="ELU120" s="249"/>
      <c r="ELV120" s="249"/>
      <c r="ELW120" s="249"/>
      <c r="ELX120" s="249"/>
      <c r="ELY120" s="249"/>
      <c r="ELZ120" s="249"/>
      <c r="EMA120" s="249"/>
      <c r="EMB120" s="249"/>
      <c r="EMC120" s="249"/>
      <c r="EMD120" s="249"/>
      <c r="EME120" s="249"/>
      <c r="EMF120" s="249"/>
      <c r="EMG120" s="249"/>
      <c r="EMH120" s="249"/>
      <c r="EMI120" s="249"/>
      <c r="EMJ120" s="249"/>
      <c r="EMK120" s="249"/>
      <c r="EML120" s="249"/>
      <c r="EMM120" s="249"/>
      <c r="EMN120" s="249"/>
      <c r="EMO120" s="249"/>
      <c r="EMP120" s="249"/>
      <c r="EMQ120" s="249"/>
      <c r="EMR120" s="249"/>
      <c r="EMS120" s="249"/>
      <c r="EMT120" s="249"/>
      <c r="EMU120" s="249"/>
      <c r="EMV120" s="249"/>
      <c r="EMW120" s="249"/>
      <c r="EMX120" s="249"/>
      <c r="EMY120" s="249"/>
      <c r="EMZ120" s="249"/>
      <c r="ENA120" s="249"/>
      <c r="ENB120" s="249"/>
      <c r="ENC120" s="249"/>
      <c r="END120" s="249"/>
      <c r="ENE120" s="249"/>
      <c r="ENF120" s="249"/>
      <c r="ENG120" s="249"/>
      <c r="ENH120" s="249"/>
      <c r="ENI120" s="249"/>
      <c r="ENJ120" s="249"/>
      <c r="ENK120" s="249"/>
      <c r="ENL120" s="249"/>
      <c r="ENM120" s="249"/>
      <c r="ENN120" s="249"/>
      <c r="ENO120" s="249"/>
      <c r="ENP120" s="249"/>
      <c r="ENQ120" s="249"/>
      <c r="ENR120" s="249"/>
      <c r="ENS120" s="249"/>
      <c r="ENT120" s="249"/>
      <c r="ENU120" s="249"/>
      <c r="ENV120" s="249"/>
      <c r="ENW120" s="249"/>
      <c r="ENX120" s="249"/>
      <c r="ENY120" s="249"/>
      <c r="ENZ120" s="249"/>
      <c r="EOA120" s="249"/>
      <c r="EOB120" s="249"/>
      <c r="EOC120" s="249"/>
      <c r="EOD120" s="249"/>
      <c r="EOE120" s="249"/>
      <c r="EOF120" s="249"/>
      <c r="EOG120" s="249"/>
      <c r="EOH120" s="249"/>
      <c r="EOI120" s="249"/>
      <c r="EOJ120" s="249"/>
      <c r="EOK120" s="249"/>
      <c r="EOL120" s="249"/>
      <c r="EOM120" s="249"/>
      <c r="EON120" s="249"/>
      <c r="EOO120" s="249"/>
      <c r="EOP120" s="249"/>
      <c r="EOQ120" s="249"/>
      <c r="EOR120" s="249"/>
      <c r="EOS120" s="249"/>
      <c r="EOT120" s="249"/>
      <c r="EOU120" s="249"/>
      <c r="EOV120" s="249"/>
      <c r="EOW120" s="249"/>
      <c r="EOX120" s="249"/>
      <c r="EOY120" s="249"/>
      <c r="EOZ120" s="249"/>
      <c r="EPA120" s="249"/>
      <c r="EPB120" s="249"/>
      <c r="EPC120" s="249"/>
      <c r="EPD120" s="249"/>
      <c r="EPE120" s="249"/>
      <c r="EPF120" s="249"/>
      <c r="EPG120" s="249"/>
      <c r="EPH120" s="249"/>
      <c r="EPI120" s="249"/>
      <c r="EPJ120" s="249"/>
      <c r="EPK120" s="249"/>
      <c r="EPL120" s="249"/>
      <c r="EPM120" s="249"/>
      <c r="EPN120" s="249"/>
      <c r="EPO120" s="249"/>
      <c r="EPP120" s="249"/>
      <c r="EPQ120" s="249"/>
      <c r="EPR120" s="249"/>
      <c r="EPS120" s="249"/>
      <c r="EPT120" s="249"/>
      <c r="EPU120" s="249"/>
      <c r="EPV120" s="249"/>
      <c r="EPW120" s="249"/>
      <c r="EPX120" s="249"/>
      <c r="EPY120" s="249"/>
      <c r="EPZ120" s="249"/>
      <c r="EQA120" s="249"/>
      <c r="EQB120" s="249"/>
      <c r="EQC120" s="249"/>
      <c r="EQD120" s="249"/>
      <c r="EQE120" s="249"/>
      <c r="EQF120" s="249"/>
      <c r="EQG120" s="249"/>
      <c r="EQH120" s="249"/>
      <c r="EQI120" s="249"/>
      <c r="EQJ120" s="249"/>
      <c r="EQK120" s="249"/>
      <c r="EQL120" s="249"/>
      <c r="EQM120" s="249"/>
      <c r="EQN120" s="249"/>
      <c r="EQO120" s="249"/>
      <c r="EQP120" s="249"/>
      <c r="EQQ120" s="249"/>
      <c r="EQR120" s="249"/>
      <c r="EQS120" s="249"/>
      <c r="EQT120" s="249"/>
      <c r="EQU120" s="249"/>
      <c r="EQV120" s="249"/>
      <c r="EQW120" s="249"/>
      <c r="EQX120" s="249"/>
      <c r="EQY120" s="249"/>
      <c r="EQZ120" s="249"/>
      <c r="ERA120" s="249"/>
      <c r="ERB120" s="249"/>
      <c r="ERC120" s="249"/>
      <c r="ERD120" s="249"/>
      <c r="ERE120" s="249"/>
      <c r="ERF120" s="249"/>
      <c r="ERG120" s="249"/>
      <c r="ERH120" s="249"/>
      <c r="ERI120" s="249"/>
      <c r="ERJ120" s="249"/>
      <c r="ERK120" s="249"/>
      <c r="ERL120" s="249"/>
      <c r="ERM120" s="249"/>
      <c r="ERN120" s="249"/>
      <c r="ERO120" s="249"/>
      <c r="ERP120" s="249"/>
      <c r="ERQ120" s="249"/>
      <c r="ERR120" s="249"/>
      <c r="ERS120" s="249"/>
      <c r="ERT120" s="249"/>
      <c r="ERU120" s="249"/>
      <c r="ERV120" s="249"/>
      <c r="ERW120" s="249"/>
      <c r="ERX120" s="249"/>
      <c r="ERY120" s="249"/>
      <c r="ERZ120" s="249"/>
      <c r="ESA120" s="249"/>
      <c r="ESB120" s="249"/>
      <c r="ESC120" s="249"/>
      <c r="ESD120" s="249"/>
      <c r="ESE120" s="249"/>
      <c r="ESF120" s="249"/>
      <c r="ESG120" s="249"/>
      <c r="ESH120" s="249"/>
      <c r="ESI120" s="249"/>
      <c r="ESJ120" s="249"/>
      <c r="ESK120" s="249"/>
      <c r="ESL120" s="249"/>
      <c r="ESM120" s="249"/>
      <c r="ESN120" s="249"/>
      <c r="ESO120" s="249"/>
      <c r="ESP120" s="249"/>
      <c r="ESQ120" s="249"/>
      <c r="ESR120" s="249"/>
      <c r="ESS120" s="249"/>
      <c r="EST120" s="249"/>
      <c r="ESU120" s="249"/>
      <c r="ESV120" s="249"/>
      <c r="ESW120" s="249"/>
      <c r="ESX120" s="249"/>
      <c r="ESY120" s="249"/>
      <c r="ESZ120" s="249"/>
      <c r="ETA120" s="249"/>
      <c r="ETB120" s="249"/>
      <c r="ETC120" s="249"/>
      <c r="ETD120" s="249"/>
      <c r="ETE120" s="249"/>
      <c r="ETF120" s="249"/>
      <c r="ETG120" s="249"/>
      <c r="ETH120" s="249"/>
      <c r="ETI120" s="249"/>
      <c r="ETJ120" s="249"/>
      <c r="ETK120" s="249"/>
      <c r="ETL120" s="249"/>
      <c r="ETM120" s="249"/>
      <c r="ETN120" s="249"/>
      <c r="ETO120" s="249"/>
      <c r="ETP120" s="249"/>
      <c r="ETQ120" s="249"/>
      <c r="ETR120" s="249"/>
      <c r="ETS120" s="249"/>
      <c r="ETT120" s="249"/>
      <c r="ETU120" s="249"/>
      <c r="ETV120" s="249"/>
      <c r="ETW120" s="249"/>
      <c r="ETX120" s="249"/>
      <c r="ETY120" s="249"/>
      <c r="ETZ120" s="249"/>
      <c r="EUA120" s="249"/>
      <c r="EUB120" s="249"/>
      <c r="EUC120" s="249"/>
      <c r="EUD120" s="249"/>
      <c r="EUE120" s="249"/>
      <c r="EUF120" s="249"/>
      <c r="EUG120" s="249"/>
      <c r="EUH120" s="249"/>
      <c r="EUI120" s="249"/>
      <c r="EUJ120" s="249"/>
      <c r="EUK120" s="249"/>
      <c r="EUL120" s="249"/>
      <c r="EUM120" s="249"/>
      <c r="EUN120" s="249"/>
      <c r="EUO120" s="249"/>
      <c r="EUP120" s="249"/>
      <c r="EUQ120" s="249"/>
      <c r="EUR120" s="249"/>
      <c r="EUS120" s="249"/>
      <c r="EUT120" s="249"/>
      <c r="EUU120" s="249"/>
      <c r="EUV120" s="249"/>
      <c r="EUW120" s="249"/>
      <c r="EUX120" s="249"/>
      <c r="EUY120" s="249"/>
      <c r="EUZ120" s="249"/>
      <c r="EVA120" s="249"/>
      <c r="EVB120" s="249"/>
      <c r="EVC120" s="249"/>
      <c r="EVD120" s="249"/>
      <c r="EVE120" s="249"/>
      <c r="EVF120" s="249"/>
      <c r="EVG120" s="249"/>
      <c r="EVH120" s="249"/>
      <c r="EVI120" s="249"/>
      <c r="EVJ120" s="249"/>
      <c r="EVK120" s="249"/>
      <c r="EVL120" s="249"/>
      <c r="EVM120" s="249"/>
      <c r="EVN120" s="249"/>
      <c r="EVO120" s="249"/>
      <c r="EVP120" s="249"/>
      <c r="EVQ120" s="249"/>
      <c r="EVR120" s="249"/>
      <c r="EVS120" s="249"/>
      <c r="EVT120" s="249"/>
      <c r="EVU120" s="249"/>
      <c r="EVV120" s="249"/>
      <c r="EVW120" s="249"/>
      <c r="EVX120" s="249"/>
      <c r="EVY120" s="249"/>
      <c r="EVZ120" s="249"/>
      <c r="EWA120" s="249"/>
      <c r="EWB120" s="249"/>
      <c r="EWC120" s="249"/>
      <c r="EWD120" s="249"/>
      <c r="EWE120" s="249"/>
      <c r="EWF120" s="249"/>
      <c r="EWG120" s="249"/>
      <c r="EWH120" s="249"/>
      <c r="EWI120" s="249"/>
      <c r="EWJ120" s="249"/>
      <c r="EWK120" s="249"/>
      <c r="EWL120" s="249"/>
      <c r="EWM120" s="249"/>
      <c r="EWN120" s="249"/>
      <c r="EWO120" s="249"/>
      <c r="EWP120" s="249"/>
      <c r="EWQ120" s="249"/>
      <c r="EWR120" s="249"/>
      <c r="EWS120" s="249"/>
      <c r="EWT120" s="249"/>
      <c r="EWU120" s="249"/>
      <c r="EWV120" s="249"/>
      <c r="EWW120" s="249"/>
      <c r="EWX120" s="249"/>
      <c r="EWY120" s="249"/>
      <c r="EWZ120" s="249"/>
      <c r="EXA120" s="249"/>
      <c r="EXB120" s="249"/>
      <c r="EXC120" s="249"/>
      <c r="EXD120" s="249"/>
      <c r="EXE120" s="249"/>
      <c r="EXF120" s="249"/>
      <c r="EXG120" s="249"/>
      <c r="EXH120" s="249"/>
      <c r="EXI120" s="249"/>
      <c r="EXJ120" s="249"/>
      <c r="EXK120" s="249"/>
      <c r="EXL120" s="249"/>
      <c r="EXM120" s="249"/>
      <c r="EXN120" s="249"/>
      <c r="EXO120" s="249"/>
      <c r="EXP120" s="249"/>
      <c r="EXQ120" s="249"/>
      <c r="EXR120" s="249"/>
      <c r="EXS120" s="249"/>
      <c r="EXT120" s="249"/>
      <c r="EXU120" s="249"/>
      <c r="EXV120" s="249"/>
      <c r="EXW120" s="249"/>
      <c r="EXX120" s="249"/>
      <c r="EXY120" s="249"/>
      <c r="EXZ120" s="249"/>
      <c r="EYA120" s="249"/>
      <c r="EYB120" s="249"/>
      <c r="EYC120" s="249"/>
      <c r="EYD120" s="249"/>
      <c r="EYE120" s="249"/>
      <c r="EYF120" s="249"/>
      <c r="EYG120" s="249"/>
      <c r="EYH120" s="249"/>
      <c r="EYI120" s="249"/>
      <c r="EYJ120" s="249"/>
      <c r="EYK120" s="249"/>
      <c r="EYL120" s="249"/>
      <c r="EYM120" s="249"/>
      <c r="EYN120" s="249"/>
      <c r="EYO120" s="249"/>
      <c r="EYP120" s="249"/>
      <c r="EYQ120" s="249"/>
      <c r="EYR120" s="249"/>
      <c r="EYS120" s="249"/>
      <c r="EYT120" s="249"/>
      <c r="EYU120" s="249"/>
      <c r="EYV120" s="249"/>
      <c r="EYW120" s="249"/>
      <c r="EYX120" s="249"/>
      <c r="EYY120" s="249"/>
      <c r="EYZ120" s="249"/>
      <c r="EZA120" s="249"/>
      <c r="EZB120" s="249"/>
      <c r="EZC120" s="249"/>
      <c r="EZD120" s="249"/>
      <c r="EZE120" s="249"/>
      <c r="EZF120" s="249"/>
      <c r="EZG120" s="249"/>
      <c r="EZH120" s="249"/>
      <c r="EZI120" s="249"/>
      <c r="EZJ120" s="249"/>
      <c r="EZK120" s="249"/>
      <c r="EZL120" s="249"/>
      <c r="EZM120" s="249"/>
      <c r="EZN120" s="249"/>
      <c r="EZO120" s="249"/>
      <c r="EZP120" s="249"/>
      <c r="EZQ120" s="249"/>
      <c r="EZR120" s="249"/>
      <c r="EZS120" s="249"/>
      <c r="EZT120" s="249"/>
      <c r="EZU120" s="249"/>
      <c r="EZV120" s="249"/>
      <c r="EZW120" s="249"/>
      <c r="EZX120" s="249"/>
      <c r="EZY120" s="249"/>
      <c r="EZZ120" s="249"/>
      <c r="FAA120" s="249"/>
      <c r="FAB120" s="249"/>
      <c r="FAC120" s="249"/>
      <c r="FAD120" s="249"/>
      <c r="FAE120" s="249"/>
      <c r="FAF120" s="249"/>
      <c r="FAG120" s="249"/>
      <c r="FAH120" s="249"/>
      <c r="FAI120" s="249"/>
      <c r="FAJ120" s="249"/>
      <c r="FAK120" s="249"/>
      <c r="FAL120" s="249"/>
      <c r="FAM120" s="249"/>
      <c r="FAN120" s="249"/>
      <c r="FAO120" s="249"/>
      <c r="FAP120" s="249"/>
      <c r="FAQ120" s="249"/>
      <c r="FAR120" s="249"/>
      <c r="FAS120" s="249"/>
      <c r="FAT120" s="249"/>
      <c r="FAU120" s="249"/>
      <c r="FAV120" s="249"/>
      <c r="FAW120" s="249"/>
      <c r="FAX120" s="249"/>
      <c r="FAY120" s="249"/>
      <c r="FAZ120" s="249"/>
      <c r="FBA120" s="249"/>
      <c r="FBB120" s="249"/>
      <c r="FBC120" s="249"/>
      <c r="FBD120" s="249"/>
      <c r="FBE120" s="249"/>
      <c r="FBF120" s="249"/>
      <c r="FBG120" s="249"/>
      <c r="FBH120" s="249"/>
      <c r="FBI120" s="249"/>
      <c r="FBJ120" s="249"/>
      <c r="FBK120" s="249"/>
      <c r="FBL120" s="249"/>
      <c r="FBM120" s="249"/>
      <c r="FBN120" s="249"/>
      <c r="FBO120" s="249"/>
      <c r="FBP120" s="249"/>
      <c r="FBQ120" s="249"/>
      <c r="FBR120" s="249"/>
      <c r="FBS120" s="249"/>
      <c r="FBT120" s="249"/>
      <c r="FBU120" s="249"/>
      <c r="FBV120" s="249"/>
      <c r="FBW120" s="249"/>
      <c r="FBX120" s="249"/>
      <c r="FBY120" s="249"/>
      <c r="FBZ120" s="249"/>
      <c r="FCA120" s="249"/>
      <c r="FCB120" s="249"/>
      <c r="FCC120" s="249"/>
      <c r="FCD120" s="249"/>
      <c r="FCE120" s="249"/>
      <c r="FCF120" s="249"/>
      <c r="FCG120" s="249"/>
      <c r="FCH120" s="249"/>
      <c r="FCI120" s="249"/>
      <c r="FCJ120" s="249"/>
      <c r="FCK120" s="249"/>
      <c r="FCL120" s="249"/>
      <c r="FCM120" s="249"/>
      <c r="FCN120" s="249"/>
      <c r="FCO120" s="249"/>
      <c r="FCP120" s="249"/>
      <c r="FCQ120" s="249"/>
      <c r="FCR120" s="249"/>
      <c r="FCS120" s="249"/>
      <c r="FCT120" s="249"/>
      <c r="FCU120" s="249"/>
      <c r="FCV120" s="249"/>
      <c r="FCW120" s="249"/>
      <c r="FCX120" s="249"/>
      <c r="FCY120" s="249"/>
      <c r="FCZ120" s="249"/>
      <c r="FDA120" s="249"/>
      <c r="FDB120" s="249"/>
      <c r="FDC120" s="249"/>
      <c r="FDD120" s="249"/>
      <c r="FDE120" s="249"/>
      <c r="FDF120" s="249"/>
      <c r="FDG120" s="249"/>
      <c r="FDH120" s="249"/>
      <c r="FDI120" s="249"/>
      <c r="FDJ120" s="249"/>
      <c r="FDK120" s="249"/>
      <c r="FDL120" s="249"/>
      <c r="FDM120" s="249"/>
      <c r="FDN120" s="249"/>
      <c r="FDO120" s="249"/>
      <c r="FDP120" s="249"/>
      <c r="FDQ120" s="249"/>
      <c r="FDR120" s="249"/>
      <c r="FDS120" s="249"/>
      <c r="FDT120" s="249"/>
      <c r="FDU120" s="249"/>
      <c r="FDV120" s="249"/>
      <c r="FDW120" s="249"/>
      <c r="FDX120" s="249"/>
      <c r="FDY120" s="249"/>
      <c r="FDZ120" s="249"/>
      <c r="FEA120" s="249"/>
      <c r="FEB120" s="249"/>
      <c r="FEC120" s="249"/>
      <c r="FED120" s="249"/>
      <c r="FEE120" s="249"/>
      <c r="FEF120" s="249"/>
      <c r="FEG120" s="249"/>
      <c r="FEH120" s="249"/>
      <c r="FEI120" s="249"/>
      <c r="FEJ120" s="249"/>
      <c r="FEK120" s="249"/>
      <c r="FEL120" s="249"/>
      <c r="FEM120" s="249"/>
      <c r="FEN120" s="249"/>
      <c r="FEO120" s="249"/>
      <c r="FEP120" s="249"/>
      <c r="FEQ120" s="249"/>
      <c r="FER120" s="249"/>
      <c r="FES120" s="249"/>
      <c r="FET120" s="249"/>
      <c r="FEU120" s="249"/>
      <c r="FEV120" s="249"/>
      <c r="FEW120" s="249"/>
      <c r="FEX120" s="249"/>
      <c r="FEY120" s="249"/>
      <c r="FEZ120" s="249"/>
      <c r="FFA120" s="249"/>
      <c r="FFB120" s="249"/>
      <c r="FFC120" s="249"/>
      <c r="FFD120" s="249"/>
      <c r="FFE120" s="249"/>
      <c r="FFF120" s="249"/>
      <c r="FFG120" s="249"/>
      <c r="FFH120" s="249"/>
      <c r="FFI120" s="249"/>
      <c r="FFJ120" s="249"/>
      <c r="FFK120" s="249"/>
      <c r="FFL120" s="249"/>
      <c r="FFM120" s="249"/>
      <c r="FFN120" s="249"/>
      <c r="FFO120" s="249"/>
      <c r="FFP120" s="249"/>
      <c r="FFQ120" s="249"/>
      <c r="FFR120" s="249"/>
      <c r="FFS120" s="249"/>
      <c r="FFT120" s="249"/>
      <c r="FFU120" s="249"/>
      <c r="FFV120" s="249"/>
      <c r="FFW120" s="249"/>
      <c r="FFX120" s="249"/>
      <c r="FFY120" s="249"/>
      <c r="FFZ120" s="249"/>
      <c r="FGA120" s="249"/>
      <c r="FGB120" s="249"/>
      <c r="FGC120" s="249"/>
      <c r="FGD120" s="249"/>
      <c r="FGE120" s="249"/>
      <c r="FGF120" s="249"/>
      <c r="FGG120" s="249"/>
      <c r="FGH120" s="249"/>
      <c r="FGI120" s="249"/>
      <c r="FGJ120" s="249"/>
      <c r="FGK120" s="249"/>
      <c r="FGL120" s="249"/>
      <c r="FGM120" s="249"/>
      <c r="FGN120" s="249"/>
      <c r="FGO120" s="249"/>
      <c r="FGP120" s="249"/>
      <c r="FGQ120" s="249"/>
      <c r="FGR120" s="249"/>
      <c r="FGS120" s="249"/>
      <c r="FGT120" s="249"/>
      <c r="FGU120" s="249"/>
      <c r="FGV120" s="249"/>
      <c r="FGW120" s="249"/>
      <c r="FGX120" s="249"/>
      <c r="FGY120" s="249"/>
      <c r="FGZ120" s="249"/>
      <c r="FHA120" s="249"/>
      <c r="FHB120" s="249"/>
      <c r="FHC120" s="249"/>
      <c r="FHD120" s="249"/>
      <c r="FHE120" s="249"/>
      <c r="FHF120" s="249"/>
      <c r="FHG120" s="249"/>
      <c r="FHH120" s="249"/>
      <c r="FHI120" s="249"/>
      <c r="FHJ120" s="249"/>
      <c r="FHK120" s="249"/>
      <c r="FHL120" s="249"/>
      <c r="FHM120" s="249"/>
      <c r="FHN120" s="249"/>
      <c r="FHO120" s="249"/>
      <c r="FHP120" s="249"/>
      <c r="FHQ120" s="249"/>
      <c r="FHR120" s="249"/>
      <c r="FHS120" s="249"/>
      <c r="FHT120" s="249"/>
      <c r="FHU120" s="249"/>
      <c r="FHV120" s="249"/>
      <c r="FHW120" s="249"/>
      <c r="FHX120" s="249"/>
      <c r="FHY120" s="249"/>
      <c r="FHZ120" s="249"/>
      <c r="FIA120" s="249"/>
      <c r="FIB120" s="249"/>
      <c r="FIC120" s="249"/>
      <c r="FID120" s="249"/>
      <c r="FIE120" s="249"/>
      <c r="FIF120" s="249"/>
      <c r="FIG120" s="249"/>
      <c r="FIH120" s="249"/>
      <c r="FII120" s="249"/>
      <c r="FIJ120" s="249"/>
      <c r="FIK120" s="249"/>
      <c r="FIL120" s="249"/>
      <c r="FIM120" s="249"/>
      <c r="FIN120" s="249"/>
      <c r="FIO120" s="249"/>
      <c r="FIP120" s="249"/>
      <c r="FIQ120" s="249"/>
      <c r="FIR120" s="249"/>
      <c r="FIS120" s="249"/>
      <c r="FIT120" s="249"/>
      <c r="FIU120" s="249"/>
      <c r="FIV120" s="249"/>
      <c r="FIW120" s="249"/>
      <c r="FIX120" s="249"/>
      <c r="FIY120" s="249"/>
      <c r="FIZ120" s="249"/>
      <c r="FJA120" s="249"/>
      <c r="FJB120" s="249"/>
      <c r="FJC120" s="249"/>
      <c r="FJD120" s="249"/>
      <c r="FJE120" s="249"/>
      <c r="FJF120" s="249"/>
      <c r="FJG120" s="249"/>
      <c r="FJH120" s="249"/>
      <c r="FJI120" s="249"/>
      <c r="FJJ120" s="249"/>
      <c r="FJK120" s="249"/>
      <c r="FJL120" s="249"/>
      <c r="FJM120" s="249"/>
      <c r="FJN120" s="249"/>
      <c r="FJO120" s="249"/>
      <c r="FJP120" s="249"/>
      <c r="FJQ120" s="249"/>
      <c r="FJR120" s="249"/>
      <c r="FJS120" s="249"/>
      <c r="FJT120" s="249"/>
      <c r="FJU120" s="249"/>
      <c r="FJV120" s="249"/>
      <c r="FJW120" s="249"/>
      <c r="FJX120" s="249"/>
      <c r="FJY120" s="249"/>
      <c r="FJZ120" s="249"/>
      <c r="FKA120" s="249"/>
      <c r="FKB120" s="249"/>
      <c r="FKC120" s="249"/>
      <c r="FKD120" s="249"/>
      <c r="FKE120" s="249"/>
      <c r="FKF120" s="249"/>
      <c r="FKG120" s="249"/>
      <c r="FKH120" s="249"/>
      <c r="FKI120" s="249"/>
      <c r="FKJ120" s="249"/>
      <c r="FKK120" s="249"/>
      <c r="FKL120" s="249"/>
      <c r="FKM120" s="249"/>
      <c r="FKN120" s="249"/>
      <c r="FKO120" s="249"/>
      <c r="FKP120" s="249"/>
      <c r="FKQ120" s="249"/>
      <c r="FKR120" s="249"/>
      <c r="FKS120" s="249"/>
      <c r="FKT120" s="249"/>
      <c r="FKU120" s="249"/>
      <c r="FKV120" s="249"/>
      <c r="FKW120" s="249"/>
      <c r="FKX120" s="249"/>
      <c r="FKY120" s="249"/>
      <c r="FKZ120" s="249"/>
      <c r="FLA120" s="249"/>
      <c r="FLB120" s="249"/>
      <c r="FLC120" s="249"/>
      <c r="FLD120" s="249"/>
      <c r="FLE120" s="249"/>
      <c r="FLF120" s="249"/>
      <c r="FLG120" s="249"/>
      <c r="FLH120" s="249"/>
      <c r="FLI120" s="249"/>
      <c r="FLJ120" s="249"/>
      <c r="FLK120" s="249"/>
      <c r="FLL120" s="249"/>
      <c r="FLM120" s="249"/>
      <c r="FLN120" s="249"/>
      <c r="FLO120" s="249"/>
      <c r="FLP120" s="249"/>
      <c r="FLQ120" s="249"/>
      <c r="FLR120" s="249"/>
      <c r="FLS120" s="249"/>
      <c r="FLT120" s="249"/>
      <c r="FLU120" s="249"/>
      <c r="FLV120" s="249"/>
      <c r="FLW120" s="249"/>
      <c r="FLX120" s="249"/>
      <c r="FLY120" s="249"/>
      <c r="FLZ120" s="249"/>
      <c r="FMA120" s="249"/>
      <c r="FMB120" s="249"/>
      <c r="FMC120" s="249"/>
      <c r="FMD120" s="249"/>
      <c r="FME120" s="249"/>
      <c r="FMF120" s="249"/>
      <c r="FMG120" s="249"/>
      <c r="FMH120" s="249"/>
      <c r="FMI120" s="249"/>
      <c r="FMJ120" s="249"/>
      <c r="FMK120" s="249"/>
      <c r="FML120" s="249"/>
      <c r="FMM120" s="249"/>
      <c r="FMN120" s="249"/>
      <c r="FMO120" s="249"/>
      <c r="FMP120" s="249"/>
      <c r="FMQ120" s="249"/>
      <c r="FMR120" s="249"/>
      <c r="FMS120" s="249"/>
      <c r="FMT120" s="249"/>
      <c r="FMU120" s="249"/>
      <c r="FMV120" s="249"/>
      <c r="FMW120" s="249"/>
      <c r="FMX120" s="249"/>
      <c r="FMY120" s="249"/>
      <c r="FMZ120" s="249"/>
      <c r="FNA120" s="249"/>
      <c r="FNB120" s="249"/>
      <c r="FNC120" s="249"/>
      <c r="FND120" s="249"/>
      <c r="FNE120" s="249"/>
      <c r="FNF120" s="249"/>
      <c r="FNG120" s="249"/>
      <c r="FNH120" s="249"/>
      <c r="FNI120" s="249"/>
      <c r="FNJ120" s="249"/>
      <c r="FNK120" s="249"/>
      <c r="FNL120" s="249"/>
      <c r="FNM120" s="249"/>
      <c r="FNN120" s="249"/>
      <c r="FNO120" s="249"/>
      <c r="FNP120" s="249"/>
      <c r="FNQ120" s="249"/>
      <c r="FNR120" s="249"/>
      <c r="FNS120" s="249"/>
      <c r="FNT120" s="249"/>
      <c r="FNU120" s="249"/>
      <c r="FNV120" s="249"/>
      <c r="FNW120" s="249"/>
      <c r="FNX120" s="249"/>
      <c r="FNY120" s="249"/>
      <c r="FNZ120" s="249"/>
      <c r="FOA120" s="249"/>
      <c r="FOB120" s="249"/>
      <c r="FOC120" s="249"/>
      <c r="FOD120" s="249"/>
      <c r="FOE120" s="249"/>
      <c r="FOF120" s="249"/>
      <c r="FOG120" s="249"/>
      <c r="FOH120" s="249"/>
      <c r="FOI120" s="249"/>
      <c r="FOJ120" s="249"/>
      <c r="FOK120" s="249"/>
      <c r="FOL120" s="249"/>
      <c r="FOM120" s="249"/>
      <c r="FON120" s="249"/>
      <c r="FOO120" s="249"/>
      <c r="FOP120" s="249"/>
      <c r="FOQ120" s="249"/>
      <c r="FOR120" s="249"/>
      <c r="FOS120" s="249"/>
      <c r="FOT120" s="249"/>
      <c r="FOU120" s="249"/>
      <c r="FOV120" s="249"/>
      <c r="FOW120" s="249"/>
      <c r="FOX120" s="249"/>
      <c r="FOY120" s="249"/>
      <c r="FOZ120" s="249"/>
      <c r="FPA120" s="249"/>
      <c r="FPB120" s="249"/>
      <c r="FPC120" s="249"/>
      <c r="FPD120" s="249"/>
      <c r="FPE120" s="249"/>
      <c r="FPF120" s="249"/>
      <c r="FPG120" s="249"/>
      <c r="FPH120" s="249"/>
      <c r="FPI120" s="249"/>
      <c r="FPJ120" s="249"/>
      <c r="FPK120" s="249"/>
      <c r="FPL120" s="249"/>
      <c r="FPM120" s="249"/>
      <c r="FPN120" s="249"/>
      <c r="FPO120" s="249"/>
      <c r="FPP120" s="249"/>
      <c r="FPQ120" s="249"/>
      <c r="FPR120" s="249"/>
      <c r="FPS120" s="249"/>
      <c r="FPT120" s="249"/>
      <c r="FPU120" s="249"/>
      <c r="FPV120" s="249"/>
      <c r="FPW120" s="249"/>
      <c r="FPX120" s="249"/>
      <c r="FPY120" s="249"/>
      <c r="FPZ120" s="249"/>
      <c r="FQA120" s="249"/>
      <c r="FQB120" s="249"/>
      <c r="FQC120" s="249"/>
      <c r="FQD120" s="249"/>
      <c r="FQE120" s="249"/>
      <c r="FQF120" s="249"/>
      <c r="FQG120" s="249"/>
      <c r="FQH120" s="249"/>
      <c r="FQI120" s="249"/>
      <c r="FQJ120" s="249"/>
      <c r="FQK120" s="249"/>
      <c r="FQL120" s="249"/>
      <c r="FQM120" s="249"/>
      <c r="FQN120" s="249"/>
      <c r="FQO120" s="249"/>
      <c r="FQP120" s="249"/>
      <c r="FQQ120" s="249"/>
      <c r="FQR120" s="249"/>
      <c r="FQS120" s="249"/>
      <c r="FQT120" s="249"/>
      <c r="FQU120" s="249"/>
      <c r="FQV120" s="249"/>
      <c r="FQW120" s="249"/>
      <c r="FQX120" s="249"/>
      <c r="FQY120" s="249"/>
      <c r="FQZ120" s="249"/>
      <c r="FRA120" s="249"/>
      <c r="FRB120" s="249"/>
      <c r="FRC120" s="249"/>
      <c r="FRD120" s="249"/>
      <c r="FRE120" s="249"/>
      <c r="FRF120" s="249"/>
      <c r="FRG120" s="249"/>
      <c r="FRH120" s="249"/>
      <c r="FRI120" s="249"/>
      <c r="FRJ120" s="249"/>
      <c r="FRK120" s="249"/>
      <c r="FRL120" s="249"/>
      <c r="FRM120" s="249"/>
      <c r="FRN120" s="249"/>
      <c r="FRO120" s="249"/>
      <c r="FRP120" s="249"/>
      <c r="FRQ120" s="249"/>
      <c r="FRR120" s="249"/>
      <c r="FRS120" s="249"/>
      <c r="FRT120" s="249"/>
      <c r="FRU120" s="249"/>
      <c r="FRV120" s="249"/>
      <c r="FRW120" s="249"/>
      <c r="FRX120" s="249"/>
      <c r="FRY120" s="249"/>
      <c r="FRZ120" s="249"/>
      <c r="FSA120" s="249"/>
      <c r="FSB120" s="249"/>
      <c r="FSC120" s="249"/>
      <c r="FSD120" s="249"/>
      <c r="FSE120" s="249"/>
      <c r="FSF120" s="249"/>
      <c r="FSG120" s="249"/>
      <c r="FSH120" s="249"/>
      <c r="FSI120" s="249"/>
      <c r="FSJ120" s="249"/>
      <c r="FSK120" s="249"/>
      <c r="FSL120" s="249"/>
      <c r="FSM120" s="249"/>
      <c r="FSN120" s="249"/>
      <c r="FSO120" s="249"/>
      <c r="FSP120" s="249"/>
      <c r="FSQ120" s="249"/>
      <c r="FSR120" s="249"/>
      <c r="FSS120" s="249"/>
      <c r="FST120" s="249"/>
      <c r="FSU120" s="249"/>
      <c r="FSV120" s="249"/>
      <c r="FSW120" s="249"/>
      <c r="FSX120" s="249"/>
      <c r="FSY120" s="249"/>
      <c r="FSZ120" s="249"/>
      <c r="FTA120" s="249"/>
      <c r="FTB120" s="249"/>
      <c r="FTC120" s="249"/>
      <c r="FTD120" s="249"/>
      <c r="FTE120" s="249"/>
      <c r="FTF120" s="249"/>
      <c r="FTG120" s="249"/>
      <c r="FTH120" s="249"/>
      <c r="FTI120" s="249"/>
      <c r="FTJ120" s="249"/>
      <c r="FTK120" s="249"/>
      <c r="FTL120" s="249"/>
      <c r="FTM120" s="249"/>
      <c r="FTN120" s="249"/>
      <c r="FTO120" s="249"/>
      <c r="FTP120" s="249"/>
      <c r="FTQ120" s="249"/>
      <c r="FTR120" s="249"/>
      <c r="FTS120" s="249"/>
      <c r="FTT120" s="249"/>
      <c r="FTU120" s="249"/>
      <c r="FTV120" s="249"/>
      <c r="FTW120" s="249"/>
      <c r="FTX120" s="249"/>
      <c r="FTY120" s="249"/>
      <c r="FTZ120" s="249"/>
      <c r="FUA120" s="249"/>
      <c r="FUB120" s="249"/>
      <c r="FUC120" s="249"/>
      <c r="FUD120" s="249"/>
      <c r="FUE120" s="249"/>
      <c r="FUF120" s="249"/>
      <c r="FUG120" s="249"/>
      <c r="FUH120" s="249"/>
      <c r="FUI120" s="249"/>
      <c r="FUJ120" s="249"/>
      <c r="FUK120" s="249"/>
      <c r="FUL120" s="249"/>
      <c r="FUM120" s="249"/>
      <c r="FUN120" s="249"/>
      <c r="FUO120" s="249"/>
      <c r="FUP120" s="249"/>
      <c r="FUQ120" s="249"/>
      <c r="FUR120" s="249"/>
      <c r="FUS120" s="249"/>
      <c r="FUT120" s="249"/>
      <c r="FUU120" s="249"/>
      <c r="FUV120" s="249"/>
      <c r="FUW120" s="249"/>
      <c r="FUX120" s="249"/>
      <c r="FUY120" s="249"/>
      <c r="FUZ120" s="249"/>
      <c r="FVA120" s="249"/>
      <c r="FVB120" s="249"/>
      <c r="FVC120" s="249"/>
      <c r="FVD120" s="249"/>
      <c r="FVE120" s="249"/>
      <c r="FVF120" s="249"/>
      <c r="FVG120" s="249"/>
      <c r="FVH120" s="249"/>
      <c r="FVI120" s="249"/>
      <c r="FVJ120" s="249"/>
      <c r="FVK120" s="249"/>
      <c r="FVL120" s="249"/>
      <c r="FVM120" s="249"/>
      <c r="FVN120" s="249"/>
      <c r="FVO120" s="249"/>
      <c r="FVP120" s="249"/>
      <c r="FVQ120" s="249"/>
      <c r="FVR120" s="249"/>
      <c r="FVS120" s="249"/>
      <c r="FVT120" s="249"/>
      <c r="FVU120" s="249"/>
      <c r="FVV120" s="249"/>
      <c r="FVW120" s="249"/>
      <c r="FVX120" s="249"/>
      <c r="FVY120" s="249"/>
      <c r="FVZ120" s="249"/>
      <c r="FWA120" s="249"/>
      <c r="FWB120" s="249"/>
      <c r="FWC120" s="249"/>
      <c r="FWD120" s="249"/>
      <c r="FWE120" s="249"/>
      <c r="FWF120" s="249"/>
      <c r="FWG120" s="249"/>
      <c r="FWH120" s="249"/>
      <c r="FWI120" s="249"/>
      <c r="FWJ120" s="249"/>
      <c r="FWK120" s="249"/>
      <c r="FWL120" s="249"/>
      <c r="FWM120" s="249"/>
      <c r="FWN120" s="249"/>
      <c r="FWO120" s="249"/>
      <c r="FWP120" s="249"/>
      <c r="FWQ120" s="249"/>
      <c r="FWR120" s="249"/>
      <c r="FWS120" s="249"/>
      <c r="FWT120" s="249"/>
      <c r="FWU120" s="249"/>
      <c r="FWV120" s="249"/>
      <c r="FWW120" s="249"/>
      <c r="FWX120" s="249"/>
      <c r="FWY120" s="249"/>
      <c r="FWZ120" s="249"/>
      <c r="FXA120" s="249"/>
      <c r="FXB120" s="249"/>
      <c r="FXC120" s="249"/>
      <c r="FXD120" s="249"/>
      <c r="FXE120" s="249"/>
      <c r="FXF120" s="249"/>
      <c r="FXG120" s="249"/>
      <c r="FXH120" s="249"/>
      <c r="FXI120" s="249"/>
      <c r="FXJ120" s="249"/>
      <c r="FXK120" s="249"/>
      <c r="FXL120" s="249"/>
      <c r="FXM120" s="249"/>
      <c r="FXN120" s="249"/>
      <c r="FXO120" s="249"/>
      <c r="FXP120" s="249"/>
      <c r="FXQ120" s="249"/>
      <c r="FXR120" s="249"/>
      <c r="FXS120" s="249"/>
      <c r="FXT120" s="249"/>
      <c r="FXU120" s="249"/>
      <c r="FXV120" s="249"/>
      <c r="FXW120" s="249"/>
      <c r="FXX120" s="249"/>
      <c r="FXY120" s="249"/>
      <c r="FXZ120" s="249"/>
      <c r="FYA120" s="249"/>
      <c r="FYB120" s="249"/>
      <c r="FYC120" s="249"/>
      <c r="FYD120" s="249"/>
      <c r="FYE120" s="249"/>
      <c r="FYF120" s="249"/>
      <c r="FYG120" s="249"/>
      <c r="FYH120" s="249"/>
      <c r="FYI120" s="249"/>
      <c r="FYJ120" s="249"/>
      <c r="FYK120" s="249"/>
      <c r="FYL120" s="249"/>
      <c r="FYM120" s="249"/>
      <c r="FYN120" s="249"/>
      <c r="FYO120" s="249"/>
      <c r="FYP120" s="249"/>
      <c r="FYQ120" s="249"/>
      <c r="FYR120" s="249"/>
      <c r="FYS120" s="249"/>
      <c r="FYT120" s="249"/>
      <c r="FYU120" s="249"/>
      <c r="FYV120" s="249"/>
      <c r="FYW120" s="249"/>
      <c r="FYX120" s="249"/>
      <c r="FYY120" s="249"/>
      <c r="FYZ120" s="249"/>
      <c r="FZA120" s="249"/>
      <c r="FZB120" s="249"/>
      <c r="FZC120" s="249"/>
      <c r="FZD120" s="249"/>
      <c r="FZE120" s="249"/>
      <c r="FZF120" s="249"/>
      <c r="FZG120" s="249"/>
      <c r="FZH120" s="249"/>
      <c r="FZI120" s="249"/>
      <c r="FZJ120" s="249"/>
      <c r="FZK120" s="249"/>
      <c r="FZL120" s="249"/>
      <c r="FZM120" s="249"/>
      <c r="FZN120" s="249"/>
      <c r="FZO120" s="249"/>
      <c r="FZP120" s="249"/>
      <c r="FZQ120" s="249"/>
      <c r="FZR120" s="249"/>
      <c r="FZS120" s="249"/>
      <c r="FZT120" s="249"/>
      <c r="FZU120" s="249"/>
      <c r="FZV120" s="249"/>
      <c r="FZW120" s="249"/>
      <c r="FZX120" s="249"/>
      <c r="FZY120" s="249"/>
      <c r="FZZ120" s="249"/>
      <c r="GAA120" s="249"/>
      <c r="GAB120" s="249"/>
      <c r="GAC120" s="249"/>
      <c r="GAD120" s="249"/>
      <c r="GAE120" s="249"/>
      <c r="GAF120" s="249"/>
      <c r="GAG120" s="249"/>
      <c r="GAH120" s="249"/>
      <c r="GAI120" s="249"/>
      <c r="GAJ120" s="249"/>
      <c r="GAK120" s="249"/>
      <c r="GAL120" s="249"/>
      <c r="GAM120" s="249"/>
      <c r="GAN120" s="249"/>
      <c r="GAO120" s="249"/>
      <c r="GAP120" s="249"/>
      <c r="GAQ120" s="249"/>
      <c r="GAR120" s="249"/>
      <c r="GAS120" s="249"/>
      <c r="GAT120" s="249"/>
      <c r="GAU120" s="249"/>
      <c r="GAV120" s="249"/>
      <c r="GAW120" s="249"/>
      <c r="GAX120" s="249"/>
      <c r="GAY120" s="249"/>
      <c r="GAZ120" s="249"/>
      <c r="GBA120" s="249"/>
      <c r="GBB120" s="249"/>
      <c r="GBC120" s="249"/>
      <c r="GBD120" s="249"/>
      <c r="GBE120" s="249"/>
      <c r="GBF120" s="249"/>
      <c r="GBG120" s="249"/>
      <c r="GBH120" s="249"/>
      <c r="GBI120" s="249"/>
      <c r="GBJ120" s="249"/>
      <c r="GBK120" s="249"/>
      <c r="GBL120" s="249"/>
      <c r="GBM120" s="249"/>
      <c r="GBN120" s="249"/>
      <c r="GBO120" s="249"/>
      <c r="GBP120" s="249"/>
      <c r="GBQ120" s="249"/>
      <c r="GBR120" s="249"/>
      <c r="GBS120" s="249"/>
      <c r="GBT120" s="249"/>
      <c r="GBU120" s="249"/>
      <c r="GBV120" s="249"/>
      <c r="GBW120" s="249"/>
      <c r="GBX120" s="249"/>
      <c r="GBY120" s="249"/>
      <c r="GBZ120" s="249"/>
      <c r="GCA120" s="249"/>
      <c r="GCB120" s="249"/>
      <c r="GCC120" s="249"/>
      <c r="GCD120" s="249"/>
      <c r="GCE120" s="249"/>
      <c r="GCF120" s="249"/>
      <c r="GCG120" s="249"/>
      <c r="GCH120" s="249"/>
      <c r="GCI120" s="249"/>
      <c r="GCJ120" s="249"/>
      <c r="GCK120" s="249"/>
      <c r="GCL120" s="249"/>
      <c r="GCM120" s="249"/>
      <c r="GCN120" s="249"/>
      <c r="GCO120" s="249"/>
      <c r="GCP120" s="249"/>
      <c r="GCQ120" s="249"/>
      <c r="GCR120" s="249"/>
      <c r="GCS120" s="249"/>
      <c r="GCT120" s="249"/>
      <c r="GCU120" s="249"/>
      <c r="GCV120" s="249"/>
      <c r="GCW120" s="249"/>
      <c r="GCX120" s="249"/>
      <c r="GCY120" s="249"/>
      <c r="GCZ120" s="249"/>
      <c r="GDA120" s="249"/>
      <c r="GDB120" s="249"/>
      <c r="GDC120" s="249"/>
      <c r="GDD120" s="249"/>
      <c r="GDE120" s="249"/>
      <c r="GDF120" s="249"/>
      <c r="GDG120" s="249"/>
      <c r="GDH120" s="249"/>
      <c r="GDI120" s="249"/>
      <c r="GDJ120" s="249"/>
      <c r="GDK120" s="249"/>
      <c r="GDL120" s="249"/>
      <c r="GDM120" s="249"/>
      <c r="GDN120" s="249"/>
      <c r="GDO120" s="249"/>
      <c r="GDP120" s="249"/>
      <c r="GDQ120" s="249"/>
      <c r="GDR120" s="249"/>
      <c r="GDS120" s="249"/>
      <c r="GDT120" s="249"/>
      <c r="GDU120" s="249"/>
      <c r="GDV120" s="249"/>
      <c r="GDW120" s="249"/>
      <c r="GDX120" s="249"/>
      <c r="GDY120" s="249"/>
      <c r="GDZ120" s="249"/>
      <c r="GEA120" s="249"/>
      <c r="GEB120" s="249"/>
      <c r="GEC120" s="249"/>
      <c r="GED120" s="249"/>
      <c r="GEE120" s="249"/>
      <c r="GEF120" s="249"/>
      <c r="GEG120" s="249"/>
      <c r="GEH120" s="249"/>
      <c r="GEI120" s="249"/>
      <c r="GEJ120" s="249"/>
      <c r="GEK120" s="249"/>
      <c r="GEL120" s="249"/>
      <c r="GEM120" s="249"/>
      <c r="GEN120" s="249"/>
      <c r="GEO120" s="249"/>
      <c r="GEP120" s="249"/>
      <c r="GEQ120" s="249"/>
      <c r="GER120" s="249"/>
      <c r="GES120" s="249"/>
      <c r="GET120" s="249"/>
      <c r="GEU120" s="249"/>
      <c r="GEV120" s="249"/>
      <c r="GEW120" s="249"/>
      <c r="GEX120" s="249"/>
      <c r="GEY120" s="249"/>
      <c r="GEZ120" s="249"/>
      <c r="GFA120" s="249"/>
      <c r="GFB120" s="249"/>
      <c r="GFC120" s="249"/>
      <c r="GFD120" s="249"/>
      <c r="GFE120" s="249"/>
      <c r="GFF120" s="249"/>
      <c r="GFG120" s="249"/>
      <c r="GFH120" s="249"/>
      <c r="GFI120" s="249"/>
      <c r="GFJ120" s="249"/>
      <c r="GFK120" s="249"/>
      <c r="GFL120" s="249"/>
      <c r="GFM120" s="249"/>
      <c r="GFN120" s="249"/>
      <c r="GFO120" s="249"/>
      <c r="GFP120" s="249"/>
      <c r="GFQ120" s="249"/>
      <c r="GFR120" s="249"/>
      <c r="GFS120" s="249"/>
      <c r="GFT120" s="249"/>
      <c r="GFU120" s="249"/>
      <c r="GFV120" s="249"/>
      <c r="GFW120" s="249"/>
      <c r="GFX120" s="249"/>
      <c r="GFY120" s="249"/>
      <c r="GFZ120" s="249"/>
      <c r="GGA120" s="249"/>
      <c r="GGB120" s="249"/>
      <c r="GGC120" s="249"/>
      <c r="GGD120" s="249"/>
      <c r="GGE120" s="249"/>
      <c r="GGF120" s="249"/>
      <c r="GGG120" s="249"/>
      <c r="GGH120" s="249"/>
      <c r="GGI120" s="249"/>
      <c r="GGJ120" s="249"/>
      <c r="GGK120" s="249"/>
      <c r="GGL120" s="249"/>
      <c r="GGM120" s="249"/>
      <c r="GGN120" s="249"/>
      <c r="GGO120" s="249"/>
      <c r="GGP120" s="249"/>
      <c r="GGQ120" s="249"/>
      <c r="GGR120" s="249"/>
      <c r="GGS120" s="249"/>
      <c r="GGT120" s="249"/>
      <c r="GGU120" s="249"/>
      <c r="GGV120" s="249"/>
      <c r="GGW120" s="249"/>
      <c r="GGX120" s="249"/>
      <c r="GGY120" s="249"/>
      <c r="GGZ120" s="249"/>
      <c r="GHA120" s="249"/>
      <c r="GHB120" s="249"/>
      <c r="GHC120" s="249"/>
      <c r="GHD120" s="249"/>
      <c r="GHE120" s="249"/>
      <c r="GHF120" s="249"/>
      <c r="GHG120" s="249"/>
      <c r="GHH120" s="249"/>
      <c r="GHI120" s="249"/>
      <c r="GHJ120" s="249"/>
      <c r="GHK120" s="249"/>
      <c r="GHL120" s="249"/>
      <c r="GHM120" s="249"/>
      <c r="GHN120" s="249"/>
      <c r="GHO120" s="249"/>
      <c r="GHP120" s="249"/>
      <c r="GHQ120" s="249"/>
      <c r="GHR120" s="249"/>
      <c r="GHS120" s="249"/>
      <c r="GHT120" s="249"/>
      <c r="GHU120" s="249"/>
      <c r="GHV120" s="249"/>
      <c r="GHW120" s="249"/>
      <c r="GHX120" s="249"/>
      <c r="GHY120" s="249"/>
      <c r="GHZ120" s="249"/>
      <c r="GIA120" s="249"/>
      <c r="GIB120" s="249"/>
      <c r="GIC120" s="249"/>
      <c r="GID120" s="249"/>
      <c r="GIE120" s="249"/>
      <c r="GIF120" s="249"/>
      <c r="GIG120" s="249"/>
      <c r="GIH120" s="249"/>
      <c r="GII120" s="249"/>
      <c r="GIJ120" s="249"/>
      <c r="GIK120" s="249"/>
      <c r="GIL120" s="249"/>
      <c r="GIM120" s="249"/>
      <c r="GIN120" s="249"/>
      <c r="GIO120" s="249"/>
      <c r="GIP120" s="249"/>
      <c r="GIQ120" s="249"/>
      <c r="GIR120" s="249"/>
      <c r="GIS120" s="249"/>
      <c r="GIT120" s="249"/>
      <c r="GIU120" s="249"/>
      <c r="GIV120" s="249"/>
      <c r="GIW120" s="249"/>
      <c r="GIX120" s="249"/>
      <c r="GIY120" s="249"/>
      <c r="GIZ120" s="249"/>
      <c r="GJA120" s="249"/>
      <c r="GJB120" s="249"/>
      <c r="GJC120" s="249"/>
      <c r="GJD120" s="249"/>
      <c r="GJE120" s="249"/>
      <c r="GJF120" s="249"/>
      <c r="GJG120" s="249"/>
      <c r="GJH120" s="249"/>
      <c r="GJI120" s="249"/>
      <c r="GJJ120" s="249"/>
      <c r="GJK120" s="249"/>
      <c r="GJL120" s="249"/>
      <c r="GJM120" s="249"/>
      <c r="GJN120" s="249"/>
      <c r="GJO120" s="249"/>
      <c r="GJP120" s="249"/>
      <c r="GJQ120" s="249"/>
      <c r="GJR120" s="249"/>
      <c r="GJS120" s="249"/>
      <c r="GJT120" s="249"/>
      <c r="GJU120" s="249"/>
      <c r="GJV120" s="249"/>
      <c r="GJW120" s="249"/>
      <c r="GJX120" s="249"/>
      <c r="GJY120" s="249"/>
      <c r="GJZ120" s="249"/>
      <c r="GKA120" s="249"/>
      <c r="GKB120" s="249"/>
      <c r="GKC120" s="249"/>
      <c r="GKD120" s="249"/>
      <c r="GKE120" s="249"/>
      <c r="GKF120" s="249"/>
      <c r="GKG120" s="249"/>
      <c r="GKH120" s="249"/>
      <c r="GKI120" s="249"/>
      <c r="GKJ120" s="249"/>
      <c r="GKK120" s="249"/>
      <c r="GKL120" s="249"/>
      <c r="GKM120" s="249"/>
      <c r="GKN120" s="249"/>
      <c r="GKO120" s="249"/>
      <c r="GKP120" s="249"/>
      <c r="GKQ120" s="249"/>
      <c r="GKR120" s="249"/>
      <c r="GKS120" s="249"/>
      <c r="GKT120" s="249"/>
      <c r="GKU120" s="249"/>
      <c r="GKV120" s="249"/>
      <c r="GKW120" s="249"/>
      <c r="GKX120" s="249"/>
      <c r="GKY120" s="249"/>
      <c r="GKZ120" s="249"/>
      <c r="GLA120" s="249"/>
      <c r="GLB120" s="249"/>
      <c r="GLC120" s="249"/>
      <c r="GLD120" s="249"/>
      <c r="GLE120" s="249"/>
      <c r="GLF120" s="249"/>
      <c r="GLG120" s="249"/>
      <c r="GLH120" s="249"/>
      <c r="GLI120" s="249"/>
      <c r="GLJ120" s="249"/>
      <c r="GLK120" s="249"/>
      <c r="GLL120" s="249"/>
      <c r="GLM120" s="249"/>
      <c r="GLN120" s="249"/>
      <c r="GLO120" s="249"/>
      <c r="GLP120" s="249"/>
      <c r="GLQ120" s="249"/>
      <c r="GLR120" s="249"/>
      <c r="GLS120" s="249"/>
      <c r="GLT120" s="249"/>
      <c r="GLU120" s="249"/>
      <c r="GLV120" s="249"/>
      <c r="GLW120" s="249"/>
      <c r="GLX120" s="249"/>
      <c r="GLY120" s="249"/>
      <c r="GLZ120" s="249"/>
      <c r="GMA120" s="249"/>
      <c r="GMB120" s="249"/>
      <c r="GMC120" s="249"/>
      <c r="GMD120" s="249"/>
      <c r="GME120" s="249"/>
      <c r="GMF120" s="249"/>
      <c r="GMG120" s="249"/>
      <c r="GMH120" s="249"/>
      <c r="GMI120" s="249"/>
      <c r="GMJ120" s="249"/>
      <c r="GMK120" s="249"/>
      <c r="GML120" s="249"/>
      <c r="GMM120" s="249"/>
      <c r="GMN120" s="249"/>
      <c r="GMO120" s="249"/>
      <c r="GMP120" s="249"/>
      <c r="GMQ120" s="249"/>
      <c r="GMR120" s="249"/>
      <c r="GMS120" s="249"/>
      <c r="GMT120" s="249"/>
      <c r="GMU120" s="249"/>
      <c r="GMV120" s="249"/>
      <c r="GMW120" s="249"/>
      <c r="GMX120" s="249"/>
      <c r="GMY120" s="249"/>
      <c r="GMZ120" s="249"/>
      <c r="GNA120" s="249"/>
      <c r="GNB120" s="249"/>
      <c r="GNC120" s="249"/>
      <c r="GND120" s="249"/>
      <c r="GNE120" s="249"/>
      <c r="GNF120" s="249"/>
      <c r="GNG120" s="249"/>
      <c r="GNH120" s="249"/>
      <c r="GNI120" s="249"/>
      <c r="GNJ120" s="249"/>
      <c r="GNK120" s="249"/>
      <c r="GNL120" s="249"/>
      <c r="GNM120" s="249"/>
      <c r="GNN120" s="249"/>
      <c r="GNO120" s="249"/>
      <c r="GNP120" s="249"/>
      <c r="GNQ120" s="249"/>
      <c r="GNR120" s="249"/>
      <c r="GNS120" s="249"/>
      <c r="GNT120" s="249"/>
      <c r="GNU120" s="249"/>
      <c r="GNV120" s="249"/>
      <c r="GNW120" s="249"/>
      <c r="GNX120" s="249"/>
      <c r="GNY120" s="249"/>
      <c r="GNZ120" s="249"/>
      <c r="GOA120" s="249"/>
      <c r="GOB120" s="249"/>
      <c r="GOC120" s="249"/>
      <c r="GOD120" s="249"/>
      <c r="GOE120" s="249"/>
      <c r="GOF120" s="249"/>
      <c r="GOG120" s="249"/>
      <c r="GOH120" s="249"/>
      <c r="GOI120" s="249"/>
      <c r="GOJ120" s="249"/>
      <c r="GOK120" s="249"/>
      <c r="GOL120" s="249"/>
      <c r="GOM120" s="249"/>
      <c r="GON120" s="249"/>
      <c r="GOO120" s="249"/>
      <c r="GOP120" s="249"/>
      <c r="GOQ120" s="249"/>
      <c r="GOR120" s="249"/>
      <c r="GOS120" s="249"/>
      <c r="GOT120" s="249"/>
      <c r="GOU120" s="249"/>
      <c r="GOV120" s="249"/>
      <c r="GOW120" s="249"/>
      <c r="GOX120" s="249"/>
      <c r="GOY120" s="249"/>
      <c r="GOZ120" s="249"/>
      <c r="GPA120" s="249"/>
      <c r="GPB120" s="249"/>
      <c r="GPC120" s="249"/>
      <c r="GPD120" s="249"/>
      <c r="GPE120" s="249"/>
      <c r="GPF120" s="249"/>
      <c r="GPG120" s="249"/>
      <c r="GPH120" s="249"/>
      <c r="GPI120" s="249"/>
      <c r="GPJ120" s="249"/>
      <c r="GPK120" s="249"/>
      <c r="GPL120" s="249"/>
      <c r="GPM120" s="249"/>
      <c r="GPN120" s="249"/>
      <c r="GPO120" s="249"/>
      <c r="GPP120" s="249"/>
      <c r="GPQ120" s="249"/>
      <c r="GPR120" s="249"/>
      <c r="GPS120" s="249"/>
      <c r="GPT120" s="249"/>
      <c r="GPU120" s="249"/>
      <c r="GPV120" s="249"/>
      <c r="GPW120" s="249"/>
      <c r="GPX120" s="249"/>
      <c r="GPY120" s="249"/>
      <c r="GPZ120" s="249"/>
      <c r="GQA120" s="249"/>
      <c r="GQB120" s="249"/>
      <c r="GQC120" s="249"/>
      <c r="GQD120" s="249"/>
      <c r="GQE120" s="249"/>
      <c r="GQF120" s="249"/>
      <c r="GQG120" s="249"/>
      <c r="GQH120" s="249"/>
      <c r="GQI120" s="249"/>
      <c r="GQJ120" s="249"/>
      <c r="GQK120" s="249"/>
      <c r="GQL120" s="249"/>
      <c r="GQM120" s="249"/>
      <c r="GQN120" s="249"/>
      <c r="GQO120" s="249"/>
      <c r="GQP120" s="249"/>
      <c r="GQQ120" s="249"/>
      <c r="GQR120" s="249"/>
      <c r="GQS120" s="249"/>
      <c r="GQT120" s="249"/>
      <c r="GQU120" s="249"/>
      <c r="GQV120" s="249"/>
      <c r="GQW120" s="249"/>
      <c r="GQX120" s="249"/>
      <c r="GQY120" s="249"/>
      <c r="GQZ120" s="249"/>
      <c r="GRA120" s="249"/>
      <c r="GRB120" s="249"/>
      <c r="GRC120" s="249"/>
      <c r="GRD120" s="249"/>
      <c r="GRE120" s="249"/>
      <c r="GRF120" s="249"/>
      <c r="GRG120" s="249"/>
      <c r="GRH120" s="249"/>
      <c r="GRI120" s="249"/>
      <c r="GRJ120" s="249"/>
      <c r="GRK120" s="249"/>
      <c r="GRL120" s="249"/>
      <c r="GRM120" s="249"/>
      <c r="GRN120" s="249"/>
      <c r="GRO120" s="249"/>
      <c r="GRP120" s="249"/>
      <c r="GRQ120" s="249"/>
      <c r="GRR120" s="249"/>
      <c r="GRS120" s="249"/>
      <c r="GRT120" s="249"/>
      <c r="GRU120" s="249"/>
      <c r="GRV120" s="249"/>
      <c r="GRW120" s="249"/>
      <c r="GRX120" s="249"/>
      <c r="GRY120" s="249"/>
      <c r="GRZ120" s="249"/>
      <c r="GSA120" s="249"/>
      <c r="GSB120" s="249"/>
      <c r="GSC120" s="249"/>
      <c r="GSD120" s="249"/>
      <c r="GSE120" s="249"/>
      <c r="GSF120" s="249"/>
      <c r="GSG120" s="249"/>
      <c r="GSH120" s="249"/>
      <c r="GSI120" s="249"/>
      <c r="GSJ120" s="249"/>
      <c r="GSK120" s="249"/>
      <c r="GSL120" s="249"/>
      <c r="GSM120" s="249"/>
      <c r="GSN120" s="249"/>
      <c r="GSO120" s="249"/>
      <c r="GSP120" s="249"/>
      <c r="GSQ120" s="249"/>
      <c r="GSR120" s="249"/>
      <c r="GSS120" s="249"/>
      <c r="GST120" s="249"/>
      <c r="GSU120" s="249"/>
      <c r="GSV120" s="249"/>
      <c r="GSW120" s="249"/>
      <c r="GSX120" s="249"/>
      <c r="GSY120" s="249"/>
      <c r="GSZ120" s="249"/>
      <c r="GTA120" s="249"/>
      <c r="GTB120" s="249"/>
      <c r="GTC120" s="249"/>
      <c r="GTD120" s="249"/>
      <c r="GTE120" s="249"/>
      <c r="GTF120" s="249"/>
      <c r="GTG120" s="249"/>
      <c r="GTH120" s="249"/>
      <c r="GTI120" s="249"/>
      <c r="GTJ120" s="249"/>
      <c r="GTK120" s="249"/>
      <c r="GTL120" s="249"/>
      <c r="GTM120" s="249"/>
      <c r="GTN120" s="249"/>
      <c r="GTO120" s="249"/>
      <c r="GTP120" s="249"/>
      <c r="GTQ120" s="249"/>
      <c r="GTR120" s="249"/>
      <c r="GTS120" s="249"/>
      <c r="GTT120" s="249"/>
      <c r="GTU120" s="249"/>
      <c r="GTV120" s="249"/>
      <c r="GTW120" s="249"/>
      <c r="GTX120" s="249"/>
      <c r="GTY120" s="249"/>
      <c r="GTZ120" s="249"/>
      <c r="GUA120" s="249"/>
      <c r="GUB120" s="249"/>
      <c r="GUC120" s="249"/>
      <c r="GUD120" s="249"/>
      <c r="GUE120" s="249"/>
      <c r="GUF120" s="249"/>
      <c r="GUG120" s="249"/>
      <c r="GUH120" s="249"/>
      <c r="GUI120" s="249"/>
      <c r="GUJ120" s="249"/>
      <c r="GUK120" s="249"/>
      <c r="GUL120" s="249"/>
      <c r="GUM120" s="249"/>
      <c r="GUN120" s="249"/>
      <c r="GUO120" s="249"/>
      <c r="GUP120" s="249"/>
      <c r="GUQ120" s="249"/>
      <c r="GUR120" s="249"/>
      <c r="GUS120" s="249"/>
      <c r="GUT120" s="249"/>
      <c r="GUU120" s="249"/>
      <c r="GUV120" s="249"/>
      <c r="GUW120" s="249"/>
      <c r="GUX120" s="249"/>
      <c r="GUY120" s="249"/>
      <c r="GUZ120" s="249"/>
      <c r="GVA120" s="249"/>
      <c r="GVB120" s="249"/>
      <c r="GVC120" s="249"/>
      <c r="GVD120" s="249"/>
      <c r="GVE120" s="249"/>
      <c r="GVF120" s="249"/>
      <c r="GVG120" s="249"/>
      <c r="GVH120" s="249"/>
      <c r="GVI120" s="249"/>
      <c r="GVJ120" s="249"/>
      <c r="GVK120" s="249"/>
      <c r="GVL120" s="249"/>
      <c r="GVM120" s="249"/>
      <c r="GVN120" s="249"/>
      <c r="GVO120" s="249"/>
      <c r="GVP120" s="249"/>
      <c r="GVQ120" s="249"/>
      <c r="GVR120" s="249"/>
      <c r="GVS120" s="249"/>
      <c r="GVT120" s="249"/>
      <c r="GVU120" s="249"/>
      <c r="GVV120" s="249"/>
      <c r="GVW120" s="249"/>
      <c r="GVX120" s="249"/>
      <c r="GVY120" s="249"/>
      <c r="GVZ120" s="249"/>
      <c r="GWA120" s="249"/>
      <c r="GWB120" s="249"/>
      <c r="GWC120" s="249"/>
      <c r="GWD120" s="249"/>
      <c r="GWE120" s="249"/>
      <c r="GWF120" s="249"/>
      <c r="GWG120" s="249"/>
      <c r="GWH120" s="249"/>
      <c r="GWI120" s="249"/>
      <c r="GWJ120" s="249"/>
      <c r="GWK120" s="249"/>
      <c r="GWL120" s="249"/>
      <c r="GWM120" s="249"/>
      <c r="GWN120" s="249"/>
      <c r="GWO120" s="249"/>
      <c r="GWP120" s="249"/>
      <c r="GWQ120" s="249"/>
      <c r="GWR120" s="249"/>
      <c r="GWS120" s="249"/>
      <c r="GWT120" s="249"/>
      <c r="GWU120" s="249"/>
      <c r="GWV120" s="249"/>
      <c r="GWW120" s="249"/>
      <c r="GWX120" s="249"/>
      <c r="GWY120" s="249"/>
      <c r="GWZ120" s="249"/>
      <c r="GXA120" s="249"/>
      <c r="GXB120" s="249"/>
      <c r="GXC120" s="249"/>
      <c r="GXD120" s="249"/>
      <c r="GXE120" s="249"/>
      <c r="GXF120" s="249"/>
      <c r="GXG120" s="249"/>
      <c r="GXH120" s="249"/>
      <c r="GXI120" s="249"/>
      <c r="GXJ120" s="249"/>
      <c r="GXK120" s="249"/>
      <c r="GXL120" s="249"/>
      <c r="GXM120" s="249"/>
      <c r="GXN120" s="249"/>
      <c r="GXO120" s="249"/>
      <c r="GXP120" s="249"/>
      <c r="GXQ120" s="249"/>
      <c r="GXR120" s="249"/>
      <c r="GXS120" s="249"/>
      <c r="GXT120" s="249"/>
      <c r="GXU120" s="249"/>
      <c r="GXV120" s="249"/>
      <c r="GXW120" s="249"/>
      <c r="GXX120" s="249"/>
      <c r="GXY120" s="249"/>
      <c r="GXZ120" s="249"/>
      <c r="GYA120" s="249"/>
      <c r="GYB120" s="249"/>
      <c r="GYC120" s="249"/>
      <c r="GYD120" s="249"/>
      <c r="GYE120" s="249"/>
      <c r="GYF120" s="249"/>
      <c r="GYG120" s="249"/>
      <c r="GYH120" s="249"/>
      <c r="GYI120" s="249"/>
      <c r="GYJ120" s="249"/>
      <c r="GYK120" s="249"/>
      <c r="GYL120" s="249"/>
      <c r="GYM120" s="249"/>
      <c r="GYN120" s="249"/>
      <c r="GYO120" s="249"/>
      <c r="GYP120" s="249"/>
      <c r="GYQ120" s="249"/>
      <c r="GYR120" s="249"/>
      <c r="GYS120" s="249"/>
      <c r="GYT120" s="249"/>
      <c r="GYU120" s="249"/>
      <c r="GYV120" s="249"/>
      <c r="GYW120" s="249"/>
      <c r="GYX120" s="249"/>
      <c r="GYY120" s="249"/>
      <c r="GYZ120" s="249"/>
      <c r="GZA120" s="249"/>
      <c r="GZB120" s="249"/>
      <c r="GZC120" s="249"/>
      <c r="GZD120" s="249"/>
      <c r="GZE120" s="249"/>
      <c r="GZF120" s="249"/>
      <c r="GZG120" s="249"/>
      <c r="GZH120" s="249"/>
      <c r="GZI120" s="249"/>
      <c r="GZJ120" s="249"/>
      <c r="GZK120" s="249"/>
      <c r="GZL120" s="249"/>
      <c r="GZM120" s="249"/>
      <c r="GZN120" s="249"/>
      <c r="GZO120" s="249"/>
      <c r="GZP120" s="249"/>
      <c r="GZQ120" s="249"/>
      <c r="GZR120" s="249"/>
      <c r="GZS120" s="249"/>
      <c r="GZT120" s="249"/>
      <c r="GZU120" s="249"/>
      <c r="GZV120" s="249"/>
      <c r="GZW120" s="249"/>
      <c r="GZX120" s="249"/>
      <c r="GZY120" s="249"/>
      <c r="GZZ120" s="249"/>
      <c r="HAA120" s="249"/>
      <c r="HAB120" s="249"/>
      <c r="HAC120" s="249"/>
      <c r="HAD120" s="249"/>
      <c r="HAE120" s="249"/>
      <c r="HAF120" s="249"/>
      <c r="HAG120" s="249"/>
      <c r="HAH120" s="249"/>
      <c r="HAI120" s="249"/>
      <c r="HAJ120" s="249"/>
      <c r="HAK120" s="249"/>
      <c r="HAL120" s="249"/>
      <c r="HAM120" s="249"/>
      <c r="HAN120" s="249"/>
      <c r="HAO120" s="249"/>
      <c r="HAP120" s="249"/>
      <c r="HAQ120" s="249"/>
      <c r="HAR120" s="249"/>
      <c r="HAS120" s="249"/>
      <c r="HAT120" s="249"/>
      <c r="HAU120" s="249"/>
      <c r="HAV120" s="249"/>
      <c r="HAW120" s="249"/>
      <c r="HAX120" s="249"/>
      <c r="HAY120" s="249"/>
      <c r="HAZ120" s="249"/>
      <c r="HBA120" s="249"/>
      <c r="HBB120" s="249"/>
      <c r="HBC120" s="249"/>
      <c r="HBD120" s="249"/>
      <c r="HBE120" s="249"/>
      <c r="HBF120" s="249"/>
      <c r="HBG120" s="249"/>
      <c r="HBH120" s="249"/>
      <c r="HBI120" s="249"/>
      <c r="HBJ120" s="249"/>
      <c r="HBK120" s="249"/>
      <c r="HBL120" s="249"/>
      <c r="HBM120" s="249"/>
      <c r="HBN120" s="249"/>
      <c r="HBO120" s="249"/>
      <c r="HBP120" s="249"/>
      <c r="HBQ120" s="249"/>
      <c r="HBR120" s="249"/>
      <c r="HBS120" s="249"/>
      <c r="HBT120" s="249"/>
      <c r="HBU120" s="249"/>
      <c r="HBV120" s="249"/>
      <c r="HBW120" s="249"/>
      <c r="HBX120" s="249"/>
      <c r="HBY120" s="249"/>
      <c r="HBZ120" s="249"/>
      <c r="HCA120" s="249"/>
      <c r="HCB120" s="249"/>
      <c r="HCC120" s="249"/>
      <c r="HCD120" s="249"/>
      <c r="HCE120" s="249"/>
      <c r="HCF120" s="249"/>
      <c r="HCG120" s="249"/>
      <c r="HCH120" s="249"/>
      <c r="HCI120" s="249"/>
      <c r="HCJ120" s="249"/>
      <c r="HCK120" s="249"/>
      <c r="HCL120" s="249"/>
      <c r="HCM120" s="249"/>
      <c r="HCN120" s="249"/>
      <c r="HCO120" s="249"/>
      <c r="HCP120" s="249"/>
      <c r="HCQ120" s="249"/>
      <c r="HCR120" s="249"/>
      <c r="HCS120" s="249"/>
      <c r="HCT120" s="249"/>
      <c r="HCU120" s="249"/>
      <c r="HCV120" s="249"/>
      <c r="HCW120" s="249"/>
      <c r="HCX120" s="249"/>
      <c r="HCY120" s="249"/>
      <c r="HCZ120" s="249"/>
      <c r="HDA120" s="249"/>
      <c r="HDB120" s="249"/>
      <c r="HDC120" s="249"/>
      <c r="HDD120" s="249"/>
      <c r="HDE120" s="249"/>
      <c r="HDF120" s="249"/>
      <c r="HDG120" s="249"/>
      <c r="HDH120" s="249"/>
      <c r="HDI120" s="249"/>
      <c r="HDJ120" s="249"/>
      <c r="HDK120" s="249"/>
      <c r="HDL120" s="249"/>
      <c r="HDM120" s="249"/>
      <c r="HDN120" s="249"/>
      <c r="HDO120" s="249"/>
      <c r="HDP120" s="249"/>
      <c r="HDQ120" s="249"/>
      <c r="HDR120" s="249"/>
      <c r="HDS120" s="249"/>
      <c r="HDT120" s="249"/>
      <c r="HDU120" s="249"/>
      <c r="HDV120" s="249"/>
      <c r="HDW120" s="249"/>
      <c r="HDX120" s="249"/>
      <c r="HDY120" s="249"/>
      <c r="HDZ120" s="249"/>
      <c r="HEA120" s="249"/>
      <c r="HEB120" s="249"/>
      <c r="HEC120" s="249"/>
      <c r="HED120" s="249"/>
      <c r="HEE120" s="249"/>
      <c r="HEF120" s="249"/>
      <c r="HEG120" s="249"/>
      <c r="HEH120" s="249"/>
      <c r="HEI120" s="249"/>
      <c r="HEJ120" s="249"/>
      <c r="HEK120" s="249"/>
      <c r="HEL120" s="249"/>
      <c r="HEM120" s="249"/>
      <c r="HEN120" s="249"/>
      <c r="HEO120" s="249"/>
      <c r="HEP120" s="249"/>
      <c r="HEQ120" s="249"/>
      <c r="HER120" s="249"/>
      <c r="HES120" s="249"/>
      <c r="HET120" s="249"/>
      <c r="HEU120" s="249"/>
      <c r="HEV120" s="249"/>
      <c r="HEW120" s="249"/>
      <c r="HEX120" s="249"/>
      <c r="HEY120" s="249"/>
      <c r="HEZ120" s="249"/>
      <c r="HFA120" s="249"/>
      <c r="HFB120" s="249"/>
      <c r="HFC120" s="249"/>
      <c r="HFD120" s="249"/>
      <c r="HFE120" s="249"/>
      <c r="HFF120" s="249"/>
      <c r="HFG120" s="249"/>
      <c r="HFH120" s="249"/>
      <c r="HFI120" s="249"/>
      <c r="HFJ120" s="249"/>
      <c r="HFK120" s="249"/>
      <c r="HFL120" s="249"/>
      <c r="HFM120" s="249"/>
      <c r="HFN120" s="249"/>
      <c r="HFO120" s="249"/>
      <c r="HFP120" s="249"/>
      <c r="HFQ120" s="249"/>
      <c r="HFR120" s="249"/>
      <c r="HFS120" s="249"/>
      <c r="HFT120" s="249"/>
      <c r="HFU120" s="249"/>
      <c r="HFV120" s="249"/>
      <c r="HFW120" s="249"/>
      <c r="HFX120" s="249"/>
      <c r="HFY120" s="249"/>
      <c r="HFZ120" s="249"/>
      <c r="HGA120" s="249"/>
      <c r="HGB120" s="249"/>
      <c r="HGC120" s="249"/>
      <c r="HGD120" s="249"/>
      <c r="HGE120" s="249"/>
      <c r="HGF120" s="249"/>
      <c r="HGG120" s="249"/>
      <c r="HGH120" s="249"/>
      <c r="HGI120" s="249"/>
      <c r="HGJ120" s="249"/>
      <c r="HGK120" s="249"/>
      <c r="HGL120" s="249"/>
      <c r="HGM120" s="249"/>
      <c r="HGN120" s="249"/>
      <c r="HGO120" s="249"/>
      <c r="HGP120" s="249"/>
      <c r="HGQ120" s="249"/>
      <c r="HGR120" s="249"/>
      <c r="HGS120" s="249"/>
      <c r="HGT120" s="249"/>
      <c r="HGU120" s="249"/>
      <c r="HGV120" s="249"/>
      <c r="HGW120" s="249"/>
      <c r="HGX120" s="249"/>
      <c r="HGY120" s="249"/>
      <c r="HGZ120" s="249"/>
      <c r="HHA120" s="249"/>
      <c r="HHB120" s="249"/>
      <c r="HHC120" s="249"/>
      <c r="HHD120" s="249"/>
      <c r="HHE120" s="249"/>
      <c r="HHF120" s="249"/>
      <c r="HHG120" s="249"/>
      <c r="HHH120" s="249"/>
      <c r="HHI120" s="249"/>
      <c r="HHJ120" s="249"/>
      <c r="HHK120" s="249"/>
      <c r="HHL120" s="249"/>
      <c r="HHM120" s="249"/>
      <c r="HHN120" s="249"/>
      <c r="HHO120" s="249"/>
      <c r="HHP120" s="249"/>
      <c r="HHQ120" s="249"/>
      <c r="HHR120" s="249"/>
      <c r="HHS120" s="249"/>
      <c r="HHT120" s="249"/>
      <c r="HHU120" s="249"/>
      <c r="HHV120" s="249"/>
      <c r="HHW120" s="249"/>
      <c r="HHX120" s="249"/>
      <c r="HHY120" s="249"/>
      <c r="HHZ120" s="249"/>
      <c r="HIA120" s="249"/>
      <c r="HIB120" s="249"/>
      <c r="HIC120" s="249"/>
      <c r="HID120" s="249"/>
      <c r="HIE120" s="249"/>
      <c r="HIF120" s="249"/>
      <c r="HIG120" s="249"/>
      <c r="HIH120" s="249"/>
      <c r="HII120" s="249"/>
      <c r="HIJ120" s="249"/>
      <c r="HIK120" s="249"/>
      <c r="HIL120" s="249"/>
      <c r="HIM120" s="249"/>
      <c r="HIN120" s="249"/>
      <c r="HIO120" s="249"/>
      <c r="HIP120" s="249"/>
      <c r="HIQ120" s="249"/>
      <c r="HIR120" s="249"/>
      <c r="HIS120" s="249"/>
      <c r="HIT120" s="249"/>
      <c r="HIU120" s="249"/>
      <c r="HIV120" s="249"/>
      <c r="HIW120" s="249"/>
      <c r="HIX120" s="249"/>
      <c r="HIY120" s="249"/>
      <c r="HIZ120" s="249"/>
      <c r="HJA120" s="249"/>
      <c r="HJB120" s="249"/>
      <c r="HJC120" s="249"/>
      <c r="HJD120" s="249"/>
      <c r="HJE120" s="249"/>
      <c r="HJF120" s="249"/>
      <c r="HJG120" s="249"/>
      <c r="HJH120" s="249"/>
      <c r="HJI120" s="249"/>
      <c r="HJJ120" s="249"/>
      <c r="HJK120" s="249"/>
      <c r="HJL120" s="249"/>
      <c r="HJM120" s="249"/>
      <c r="HJN120" s="249"/>
      <c r="HJO120" s="249"/>
      <c r="HJP120" s="249"/>
      <c r="HJQ120" s="249"/>
      <c r="HJR120" s="249"/>
      <c r="HJS120" s="249"/>
      <c r="HJT120" s="249"/>
      <c r="HJU120" s="249"/>
      <c r="HJV120" s="249"/>
      <c r="HJW120" s="249"/>
      <c r="HJX120" s="249"/>
      <c r="HJY120" s="249"/>
      <c r="HJZ120" s="249"/>
      <c r="HKA120" s="249"/>
      <c r="HKB120" s="249"/>
      <c r="HKC120" s="249"/>
      <c r="HKD120" s="249"/>
      <c r="HKE120" s="249"/>
      <c r="HKF120" s="249"/>
      <c r="HKG120" s="249"/>
      <c r="HKH120" s="249"/>
      <c r="HKI120" s="249"/>
      <c r="HKJ120" s="249"/>
      <c r="HKK120" s="249"/>
      <c r="HKL120" s="249"/>
      <c r="HKM120" s="249"/>
      <c r="HKN120" s="249"/>
      <c r="HKO120" s="249"/>
      <c r="HKP120" s="249"/>
      <c r="HKQ120" s="249"/>
      <c r="HKR120" s="249"/>
      <c r="HKS120" s="249"/>
      <c r="HKT120" s="249"/>
      <c r="HKU120" s="249"/>
      <c r="HKV120" s="249"/>
      <c r="HKW120" s="249"/>
      <c r="HKX120" s="249"/>
      <c r="HKY120" s="249"/>
      <c r="HKZ120" s="249"/>
      <c r="HLA120" s="249"/>
      <c r="HLB120" s="249"/>
      <c r="HLC120" s="249"/>
      <c r="HLD120" s="249"/>
      <c r="HLE120" s="249"/>
      <c r="HLF120" s="249"/>
      <c r="HLG120" s="249"/>
      <c r="HLH120" s="249"/>
      <c r="HLI120" s="249"/>
      <c r="HLJ120" s="249"/>
      <c r="HLK120" s="249"/>
      <c r="HLL120" s="249"/>
      <c r="HLM120" s="249"/>
      <c r="HLN120" s="249"/>
      <c r="HLO120" s="249"/>
      <c r="HLP120" s="249"/>
      <c r="HLQ120" s="249"/>
      <c r="HLR120" s="249"/>
      <c r="HLS120" s="249"/>
      <c r="HLT120" s="249"/>
      <c r="HLU120" s="249"/>
      <c r="HLV120" s="249"/>
      <c r="HLW120" s="249"/>
      <c r="HLX120" s="249"/>
      <c r="HLY120" s="249"/>
      <c r="HLZ120" s="249"/>
      <c r="HMA120" s="249"/>
      <c r="HMB120" s="249"/>
      <c r="HMC120" s="249"/>
      <c r="HMD120" s="249"/>
      <c r="HME120" s="249"/>
      <c r="HMF120" s="249"/>
      <c r="HMG120" s="249"/>
      <c r="HMH120" s="249"/>
      <c r="HMI120" s="249"/>
      <c r="HMJ120" s="249"/>
      <c r="HMK120" s="249"/>
      <c r="HML120" s="249"/>
      <c r="HMM120" s="249"/>
      <c r="HMN120" s="249"/>
      <c r="HMO120" s="249"/>
      <c r="HMP120" s="249"/>
      <c r="HMQ120" s="249"/>
      <c r="HMR120" s="249"/>
      <c r="HMS120" s="249"/>
      <c r="HMT120" s="249"/>
      <c r="HMU120" s="249"/>
      <c r="HMV120" s="249"/>
      <c r="HMW120" s="249"/>
      <c r="HMX120" s="249"/>
      <c r="HMY120" s="249"/>
      <c r="HMZ120" s="249"/>
      <c r="HNA120" s="249"/>
      <c r="HNB120" s="249"/>
      <c r="HNC120" s="249"/>
      <c r="HND120" s="249"/>
      <c r="HNE120" s="249"/>
      <c r="HNF120" s="249"/>
      <c r="HNG120" s="249"/>
      <c r="HNH120" s="249"/>
      <c r="HNI120" s="249"/>
      <c r="HNJ120" s="249"/>
      <c r="HNK120" s="249"/>
      <c r="HNL120" s="249"/>
      <c r="HNM120" s="249"/>
      <c r="HNN120" s="249"/>
      <c r="HNO120" s="249"/>
      <c r="HNP120" s="249"/>
      <c r="HNQ120" s="249"/>
      <c r="HNR120" s="249"/>
      <c r="HNS120" s="249"/>
      <c r="HNT120" s="249"/>
      <c r="HNU120" s="249"/>
      <c r="HNV120" s="249"/>
      <c r="HNW120" s="249"/>
      <c r="HNX120" s="249"/>
      <c r="HNY120" s="249"/>
      <c r="HNZ120" s="249"/>
      <c r="HOA120" s="249"/>
      <c r="HOB120" s="249"/>
      <c r="HOC120" s="249"/>
      <c r="HOD120" s="249"/>
      <c r="HOE120" s="249"/>
      <c r="HOF120" s="249"/>
      <c r="HOG120" s="249"/>
      <c r="HOH120" s="249"/>
      <c r="HOI120" s="249"/>
      <c r="HOJ120" s="249"/>
      <c r="HOK120" s="249"/>
      <c r="HOL120" s="249"/>
      <c r="HOM120" s="249"/>
      <c r="HON120" s="249"/>
      <c r="HOO120" s="249"/>
      <c r="HOP120" s="249"/>
      <c r="HOQ120" s="249"/>
      <c r="HOR120" s="249"/>
      <c r="HOS120" s="249"/>
      <c r="HOT120" s="249"/>
      <c r="HOU120" s="249"/>
      <c r="HOV120" s="249"/>
      <c r="HOW120" s="249"/>
      <c r="HOX120" s="249"/>
      <c r="HOY120" s="249"/>
      <c r="HOZ120" s="249"/>
      <c r="HPA120" s="249"/>
      <c r="HPB120" s="249"/>
      <c r="HPC120" s="249"/>
      <c r="HPD120" s="249"/>
      <c r="HPE120" s="249"/>
      <c r="HPF120" s="249"/>
      <c r="HPG120" s="249"/>
      <c r="HPH120" s="249"/>
      <c r="HPI120" s="249"/>
      <c r="HPJ120" s="249"/>
      <c r="HPK120" s="249"/>
      <c r="HPL120" s="249"/>
      <c r="HPM120" s="249"/>
      <c r="HPN120" s="249"/>
      <c r="HPO120" s="249"/>
      <c r="HPP120" s="249"/>
      <c r="HPQ120" s="249"/>
      <c r="HPR120" s="249"/>
      <c r="HPS120" s="249"/>
      <c r="HPT120" s="249"/>
      <c r="HPU120" s="249"/>
      <c r="HPV120" s="249"/>
      <c r="HPW120" s="249"/>
      <c r="HPX120" s="249"/>
      <c r="HPY120" s="249"/>
      <c r="HPZ120" s="249"/>
      <c r="HQA120" s="249"/>
      <c r="HQB120" s="249"/>
      <c r="HQC120" s="249"/>
      <c r="HQD120" s="249"/>
      <c r="HQE120" s="249"/>
      <c r="HQF120" s="249"/>
      <c r="HQG120" s="249"/>
      <c r="HQH120" s="249"/>
      <c r="HQI120" s="249"/>
      <c r="HQJ120" s="249"/>
      <c r="HQK120" s="249"/>
      <c r="HQL120" s="249"/>
      <c r="HQM120" s="249"/>
      <c r="HQN120" s="249"/>
      <c r="HQO120" s="249"/>
      <c r="HQP120" s="249"/>
      <c r="HQQ120" s="249"/>
      <c r="HQR120" s="249"/>
      <c r="HQS120" s="249"/>
      <c r="HQT120" s="249"/>
      <c r="HQU120" s="249"/>
      <c r="HQV120" s="249"/>
      <c r="HQW120" s="249"/>
      <c r="HQX120" s="249"/>
      <c r="HQY120" s="249"/>
      <c r="HQZ120" s="249"/>
      <c r="HRA120" s="249"/>
      <c r="HRB120" s="249"/>
      <c r="HRC120" s="249"/>
      <c r="HRD120" s="249"/>
      <c r="HRE120" s="249"/>
      <c r="HRF120" s="249"/>
      <c r="HRG120" s="249"/>
      <c r="HRH120" s="249"/>
      <c r="HRI120" s="249"/>
      <c r="HRJ120" s="249"/>
      <c r="HRK120" s="249"/>
      <c r="HRL120" s="249"/>
      <c r="HRM120" s="249"/>
      <c r="HRN120" s="249"/>
      <c r="HRO120" s="249"/>
      <c r="HRP120" s="249"/>
      <c r="HRQ120" s="249"/>
      <c r="HRR120" s="249"/>
      <c r="HRS120" s="249"/>
      <c r="HRT120" s="249"/>
      <c r="HRU120" s="249"/>
      <c r="HRV120" s="249"/>
      <c r="HRW120" s="249"/>
      <c r="HRX120" s="249"/>
      <c r="HRY120" s="249"/>
      <c r="HRZ120" s="249"/>
      <c r="HSA120" s="249"/>
      <c r="HSB120" s="249"/>
      <c r="HSC120" s="249"/>
      <c r="HSD120" s="249"/>
      <c r="HSE120" s="249"/>
      <c r="HSF120" s="249"/>
      <c r="HSG120" s="249"/>
      <c r="HSH120" s="249"/>
      <c r="HSI120" s="249"/>
      <c r="HSJ120" s="249"/>
      <c r="HSK120" s="249"/>
      <c r="HSL120" s="249"/>
      <c r="HSM120" s="249"/>
      <c r="HSN120" s="249"/>
      <c r="HSO120" s="249"/>
      <c r="HSP120" s="249"/>
      <c r="HSQ120" s="249"/>
      <c r="HSR120" s="249"/>
      <c r="HSS120" s="249"/>
      <c r="HST120" s="249"/>
      <c r="HSU120" s="249"/>
      <c r="HSV120" s="249"/>
      <c r="HSW120" s="249"/>
      <c r="HSX120" s="249"/>
      <c r="HSY120" s="249"/>
      <c r="HSZ120" s="249"/>
      <c r="HTA120" s="249"/>
      <c r="HTB120" s="249"/>
      <c r="HTC120" s="249"/>
      <c r="HTD120" s="249"/>
      <c r="HTE120" s="249"/>
      <c r="HTF120" s="249"/>
      <c r="HTG120" s="249"/>
      <c r="HTH120" s="249"/>
      <c r="HTI120" s="249"/>
      <c r="HTJ120" s="249"/>
      <c r="HTK120" s="249"/>
      <c r="HTL120" s="249"/>
      <c r="HTM120" s="249"/>
      <c r="HTN120" s="249"/>
      <c r="HTO120" s="249"/>
      <c r="HTP120" s="249"/>
      <c r="HTQ120" s="249"/>
      <c r="HTR120" s="249"/>
      <c r="HTS120" s="249"/>
      <c r="HTT120" s="249"/>
      <c r="HTU120" s="249"/>
      <c r="HTV120" s="249"/>
      <c r="HTW120" s="249"/>
      <c r="HTX120" s="249"/>
      <c r="HTY120" s="249"/>
      <c r="HTZ120" s="249"/>
      <c r="HUA120" s="249"/>
      <c r="HUB120" s="249"/>
      <c r="HUC120" s="249"/>
      <c r="HUD120" s="249"/>
      <c r="HUE120" s="249"/>
      <c r="HUF120" s="249"/>
      <c r="HUG120" s="249"/>
      <c r="HUH120" s="249"/>
      <c r="HUI120" s="249"/>
      <c r="HUJ120" s="249"/>
      <c r="HUK120" s="249"/>
      <c r="HUL120" s="249"/>
      <c r="HUM120" s="249"/>
      <c r="HUN120" s="249"/>
      <c r="HUO120" s="249"/>
      <c r="HUP120" s="249"/>
      <c r="HUQ120" s="249"/>
      <c r="HUR120" s="249"/>
      <c r="HUS120" s="249"/>
      <c r="HUT120" s="249"/>
      <c r="HUU120" s="249"/>
      <c r="HUV120" s="249"/>
      <c r="HUW120" s="249"/>
      <c r="HUX120" s="249"/>
      <c r="HUY120" s="249"/>
      <c r="HUZ120" s="249"/>
      <c r="HVA120" s="249"/>
      <c r="HVB120" s="249"/>
      <c r="HVC120" s="249"/>
      <c r="HVD120" s="249"/>
      <c r="HVE120" s="249"/>
      <c r="HVF120" s="249"/>
      <c r="HVG120" s="249"/>
      <c r="HVH120" s="249"/>
      <c r="HVI120" s="249"/>
      <c r="HVJ120" s="249"/>
      <c r="HVK120" s="249"/>
      <c r="HVL120" s="249"/>
      <c r="HVM120" s="249"/>
      <c r="HVN120" s="249"/>
      <c r="HVO120" s="249"/>
      <c r="HVP120" s="249"/>
      <c r="HVQ120" s="249"/>
      <c r="HVR120" s="249"/>
      <c r="HVS120" s="249"/>
      <c r="HVT120" s="249"/>
      <c r="HVU120" s="249"/>
      <c r="HVV120" s="249"/>
      <c r="HVW120" s="249"/>
      <c r="HVX120" s="249"/>
      <c r="HVY120" s="249"/>
      <c r="HVZ120" s="249"/>
      <c r="HWA120" s="249"/>
      <c r="HWB120" s="249"/>
      <c r="HWC120" s="249"/>
      <c r="HWD120" s="249"/>
      <c r="HWE120" s="249"/>
      <c r="HWF120" s="249"/>
      <c r="HWG120" s="249"/>
      <c r="HWH120" s="249"/>
      <c r="HWI120" s="249"/>
      <c r="HWJ120" s="249"/>
      <c r="HWK120" s="249"/>
      <c r="HWL120" s="249"/>
      <c r="HWM120" s="249"/>
      <c r="HWN120" s="249"/>
      <c r="HWO120" s="249"/>
      <c r="HWP120" s="249"/>
      <c r="HWQ120" s="249"/>
      <c r="HWR120" s="249"/>
      <c r="HWS120" s="249"/>
      <c r="HWT120" s="249"/>
      <c r="HWU120" s="249"/>
      <c r="HWV120" s="249"/>
      <c r="HWW120" s="249"/>
      <c r="HWX120" s="249"/>
      <c r="HWY120" s="249"/>
      <c r="HWZ120" s="249"/>
      <c r="HXA120" s="249"/>
      <c r="HXB120" s="249"/>
      <c r="HXC120" s="249"/>
      <c r="HXD120" s="249"/>
      <c r="HXE120" s="249"/>
      <c r="HXF120" s="249"/>
      <c r="HXG120" s="249"/>
      <c r="HXH120" s="249"/>
      <c r="HXI120" s="249"/>
      <c r="HXJ120" s="249"/>
      <c r="HXK120" s="249"/>
      <c r="HXL120" s="249"/>
      <c r="HXM120" s="249"/>
      <c r="HXN120" s="249"/>
      <c r="HXO120" s="249"/>
      <c r="HXP120" s="249"/>
      <c r="HXQ120" s="249"/>
      <c r="HXR120" s="249"/>
      <c r="HXS120" s="249"/>
      <c r="HXT120" s="249"/>
      <c r="HXU120" s="249"/>
      <c r="HXV120" s="249"/>
      <c r="HXW120" s="249"/>
      <c r="HXX120" s="249"/>
      <c r="HXY120" s="249"/>
      <c r="HXZ120" s="249"/>
      <c r="HYA120" s="249"/>
      <c r="HYB120" s="249"/>
      <c r="HYC120" s="249"/>
      <c r="HYD120" s="249"/>
      <c r="HYE120" s="249"/>
      <c r="HYF120" s="249"/>
      <c r="HYG120" s="249"/>
      <c r="HYH120" s="249"/>
      <c r="HYI120" s="249"/>
      <c r="HYJ120" s="249"/>
      <c r="HYK120" s="249"/>
      <c r="HYL120" s="249"/>
      <c r="HYM120" s="249"/>
      <c r="HYN120" s="249"/>
      <c r="HYO120" s="249"/>
      <c r="HYP120" s="249"/>
      <c r="HYQ120" s="249"/>
      <c r="HYR120" s="249"/>
      <c r="HYS120" s="249"/>
      <c r="HYT120" s="249"/>
      <c r="HYU120" s="249"/>
      <c r="HYV120" s="249"/>
      <c r="HYW120" s="249"/>
      <c r="HYX120" s="249"/>
      <c r="HYY120" s="249"/>
      <c r="HYZ120" s="249"/>
      <c r="HZA120" s="249"/>
      <c r="HZB120" s="249"/>
      <c r="HZC120" s="249"/>
      <c r="HZD120" s="249"/>
      <c r="HZE120" s="249"/>
      <c r="HZF120" s="249"/>
      <c r="HZG120" s="249"/>
      <c r="HZH120" s="249"/>
      <c r="HZI120" s="249"/>
      <c r="HZJ120" s="249"/>
      <c r="HZK120" s="249"/>
      <c r="HZL120" s="249"/>
      <c r="HZM120" s="249"/>
      <c r="HZN120" s="249"/>
      <c r="HZO120" s="249"/>
      <c r="HZP120" s="249"/>
      <c r="HZQ120" s="249"/>
      <c r="HZR120" s="249"/>
      <c r="HZS120" s="249"/>
      <c r="HZT120" s="249"/>
      <c r="HZU120" s="249"/>
      <c r="HZV120" s="249"/>
      <c r="HZW120" s="249"/>
      <c r="HZX120" s="249"/>
      <c r="HZY120" s="249"/>
      <c r="HZZ120" s="249"/>
      <c r="IAA120" s="249"/>
      <c r="IAB120" s="249"/>
      <c r="IAC120" s="249"/>
      <c r="IAD120" s="249"/>
      <c r="IAE120" s="249"/>
      <c r="IAF120" s="249"/>
      <c r="IAG120" s="249"/>
      <c r="IAH120" s="249"/>
      <c r="IAI120" s="249"/>
      <c r="IAJ120" s="249"/>
      <c r="IAK120" s="249"/>
      <c r="IAL120" s="249"/>
      <c r="IAM120" s="249"/>
      <c r="IAN120" s="249"/>
      <c r="IAO120" s="249"/>
      <c r="IAP120" s="249"/>
      <c r="IAQ120" s="249"/>
      <c r="IAR120" s="249"/>
      <c r="IAS120" s="249"/>
      <c r="IAT120" s="249"/>
      <c r="IAU120" s="249"/>
      <c r="IAV120" s="249"/>
      <c r="IAW120" s="249"/>
      <c r="IAX120" s="249"/>
      <c r="IAY120" s="249"/>
      <c r="IAZ120" s="249"/>
      <c r="IBA120" s="249"/>
      <c r="IBB120" s="249"/>
      <c r="IBC120" s="249"/>
      <c r="IBD120" s="249"/>
      <c r="IBE120" s="249"/>
      <c r="IBF120" s="249"/>
      <c r="IBG120" s="249"/>
      <c r="IBH120" s="249"/>
      <c r="IBI120" s="249"/>
      <c r="IBJ120" s="249"/>
      <c r="IBK120" s="249"/>
      <c r="IBL120" s="249"/>
      <c r="IBM120" s="249"/>
      <c r="IBN120" s="249"/>
      <c r="IBO120" s="249"/>
      <c r="IBP120" s="249"/>
      <c r="IBQ120" s="249"/>
      <c r="IBR120" s="249"/>
      <c r="IBS120" s="249"/>
      <c r="IBT120" s="249"/>
      <c r="IBU120" s="249"/>
      <c r="IBV120" s="249"/>
      <c r="IBW120" s="249"/>
      <c r="IBX120" s="249"/>
      <c r="IBY120" s="249"/>
      <c r="IBZ120" s="249"/>
      <c r="ICA120" s="249"/>
      <c r="ICB120" s="249"/>
      <c r="ICC120" s="249"/>
      <c r="ICD120" s="249"/>
      <c r="ICE120" s="249"/>
      <c r="ICF120" s="249"/>
      <c r="ICG120" s="249"/>
      <c r="ICH120" s="249"/>
      <c r="ICI120" s="249"/>
      <c r="ICJ120" s="249"/>
      <c r="ICK120" s="249"/>
      <c r="ICL120" s="249"/>
      <c r="ICM120" s="249"/>
      <c r="ICN120" s="249"/>
      <c r="ICO120" s="249"/>
      <c r="ICP120" s="249"/>
      <c r="ICQ120" s="249"/>
      <c r="ICR120" s="249"/>
      <c r="ICS120" s="249"/>
      <c r="ICT120" s="249"/>
      <c r="ICU120" s="249"/>
      <c r="ICV120" s="249"/>
      <c r="ICW120" s="249"/>
      <c r="ICX120" s="249"/>
      <c r="ICY120" s="249"/>
      <c r="ICZ120" s="249"/>
      <c r="IDA120" s="249"/>
      <c r="IDB120" s="249"/>
      <c r="IDC120" s="249"/>
      <c r="IDD120" s="249"/>
      <c r="IDE120" s="249"/>
      <c r="IDF120" s="249"/>
      <c r="IDG120" s="249"/>
      <c r="IDH120" s="249"/>
      <c r="IDI120" s="249"/>
      <c r="IDJ120" s="249"/>
      <c r="IDK120" s="249"/>
      <c r="IDL120" s="249"/>
      <c r="IDM120" s="249"/>
      <c r="IDN120" s="249"/>
      <c r="IDO120" s="249"/>
      <c r="IDP120" s="249"/>
      <c r="IDQ120" s="249"/>
      <c r="IDR120" s="249"/>
      <c r="IDS120" s="249"/>
      <c r="IDT120" s="249"/>
      <c r="IDU120" s="249"/>
      <c r="IDV120" s="249"/>
      <c r="IDW120" s="249"/>
      <c r="IDX120" s="249"/>
      <c r="IDY120" s="249"/>
      <c r="IDZ120" s="249"/>
      <c r="IEA120" s="249"/>
      <c r="IEB120" s="249"/>
      <c r="IEC120" s="249"/>
      <c r="IED120" s="249"/>
      <c r="IEE120" s="249"/>
      <c r="IEF120" s="249"/>
      <c r="IEG120" s="249"/>
      <c r="IEH120" s="249"/>
      <c r="IEI120" s="249"/>
      <c r="IEJ120" s="249"/>
      <c r="IEK120" s="249"/>
      <c r="IEL120" s="249"/>
      <c r="IEM120" s="249"/>
      <c r="IEN120" s="249"/>
      <c r="IEO120" s="249"/>
      <c r="IEP120" s="249"/>
      <c r="IEQ120" s="249"/>
      <c r="IER120" s="249"/>
      <c r="IES120" s="249"/>
      <c r="IET120" s="249"/>
      <c r="IEU120" s="249"/>
      <c r="IEV120" s="249"/>
      <c r="IEW120" s="249"/>
      <c r="IEX120" s="249"/>
      <c r="IEY120" s="249"/>
      <c r="IEZ120" s="249"/>
      <c r="IFA120" s="249"/>
      <c r="IFB120" s="249"/>
      <c r="IFC120" s="249"/>
      <c r="IFD120" s="249"/>
      <c r="IFE120" s="249"/>
      <c r="IFF120" s="249"/>
      <c r="IFG120" s="249"/>
      <c r="IFH120" s="249"/>
      <c r="IFI120" s="249"/>
      <c r="IFJ120" s="249"/>
      <c r="IFK120" s="249"/>
      <c r="IFL120" s="249"/>
      <c r="IFM120" s="249"/>
      <c r="IFN120" s="249"/>
      <c r="IFO120" s="249"/>
      <c r="IFP120" s="249"/>
      <c r="IFQ120" s="249"/>
      <c r="IFR120" s="249"/>
      <c r="IFS120" s="249"/>
      <c r="IFT120" s="249"/>
      <c r="IFU120" s="249"/>
      <c r="IFV120" s="249"/>
      <c r="IFW120" s="249"/>
      <c r="IFX120" s="249"/>
      <c r="IFY120" s="249"/>
      <c r="IFZ120" s="249"/>
      <c r="IGA120" s="249"/>
      <c r="IGB120" s="249"/>
      <c r="IGC120" s="249"/>
      <c r="IGD120" s="249"/>
      <c r="IGE120" s="249"/>
      <c r="IGF120" s="249"/>
      <c r="IGG120" s="249"/>
      <c r="IGH120" s="249"/>
      <c r="IGI120" s="249"/>
      <c r="IGJ120" s="249"/>
      <c r="IGK120" s="249"/>
      <c r="IGL120" s="249"/>
      <c r="IGM120" s="249"/>
      <c r="IGN120" s="249"/>
      <c r="IGO120" s="249"/>
      <c r="IGP120" s="249"/>
      <c r="IGQ120" s="249"/>
      <c r="IGR120" s="249"/>
      <c r="IGS120" s="249"/>
      <c r="IGT120" s="249"/>
      <c r="IGU120" s="249"/>
      <c r="IGV120" s="249"/>
      <c r="IGW120" s="249"/>
      <c r="IGX120" s="249"/>
      <c r="IGY120" s="249"/>
      <c r="IGZ120" s="249"/>
      <c r="IHA120" s="249"/>
      <c r="IHB120" s="249"/>
      <c r="IHC120" s="249"/>
      <c r="IHD120" s="249"/>
      <c r="IHE120" s="249"/>
      <c r="IHF120" s="249"/>
      <c r="IHG120" s="249"/>
      <c r="IHH120" s="249"/>
      <c r="IHI120" s="249"/>
      <c r="IHJ120" s="249"/>
      <c r="IHK120" s="249"/>
      <c r="IHL120" s="249"/>
      <c r="IHM120" s="249"/>
      <c r="IHN120" s="249"/>
      <c r="IHO120" s="249"/>
      <c r="IHP120" s="249"/>
      <c r="IHQ120" s="249"/>
      <c r="IHR120" s="249"/>
      <c r="IHS120" s="249"/>
      <c r="IHT120" s="249"/>
      <c r="IHU120" s="249"/>
      <c r="IHV120" s="249"/>
      <c r="IHW120" s="249"/>
      <c r="IHX120" s="249"/>
      <c r="IHY120" s="249"/>
      <c r="IHZ120" s="249"/>
      <c r="IIA120" s="249"/>
      <c r="IIB120" s="249"/>
      <c r="IIC120" s="249"/>
      <c r="IID120" s="249"/>
      <c r="IIE120" s="249"/>
      <c r="IIF120" s="249"/>
      <c r="IIG120" s="249"/>
      <c r="IIH120" s="249"/>
      <c r="III120" s="249"/>
      <c r="IIJ120" s="249"/>
      <c r="IIK120" s="249"/>
      <c r="IIL120" s="249"/>
      <c r="IIM120" s="249"/>
      <c r="IIN120" s="249"/>
      <c r="IIO120" s="249"/>
      <c r="IIP120" s="249"/>
      <c r="IIQ120" s="249"/>
      <c r="IIR120" s="249"/>
      <c r="IIS120" s="249"/>
      <c r="IIT120" s="249"/>
      <c r="IIU120" s="249"/>
      <c r="IIV120" s="249"/>
      <c r="IIW120" s="249"/>
      <c r="IIX120" s="249"/>
      <c r="IIY120" s="249"/>
      <c r="IIZ120" s="249"/>
      <c r="IJA120" s="249"/>
      <c r="IJB120" s="249"/>
      <c r="IJC120" s="249"/>
      <c r="IJD120" s="249"/>
      <c r="IJE120" s="249"/>
      <c r="IJF120" s="249"/>
      <c r="IJG120" s="249"/>
      <c r="IJH120" s="249"/>
      <c r="IJI120" s="249"/>
      <c r="IJJ120" s="249"/>
      <c r="IJK120" s="249"/>
      <c r="IJL120" s="249"/>
      <c r="IJM120" s="249"/>
      <c r="IJN120" s="249"/>
      <c r="IJO120" s="249"/>
      <c r="IJP120" s="249"/>
      <c r="IJQ120" s="249"/>
      <c r="IJR120" s="249"/>
      <c r="IJS120" s="249"/>
      <c r="IJT120" s="249"/>
      <c r="IJU120" s="249"/>
      <c r="IJV120" s="249"/>
      <c r="IJW120" s="249"/>
      <c r="IJX120" s="249"/>
      <c r="IJY120" s="249"/>
      <c r="IJZ120" s="249"/>
      <c r="IKA120" s="249"/>
      <c r="IKB120" s="249"/>
      <c r="IKC120" s="249"/>
      <c r="IKD120" s="249"/>
      <c r="IKE120" s="249"/>
      <c r="IKF120" s="249"/>
      <c r="IKG120" s="249"/>
      <c r="IKH120" s="249"/>
      <c r="IKI120" s="249"/>
      <c r="IKJ120" s="249"/>
      <c r="IKK120" s="249"/>
      <c r="IKL120" s="249"/>
      <c r="IKM120" s="249"/>
      <c r="IKN120" s="249"/>
      <c r="IKO120" s="249"/>
      <c r="IKP120" s="249"/>
      <c r="IKQ120" s="249"/>
      <c r="IKR120" s="249"/>
      <c r="IKS120" s="249"/>
      <c r="IKT120" s="249"/>
      <c r="IKU120" s="249"/>
      <c r="IKV120" s="249"/>
      <c r="IKW120" s="249"/>
      <c r="IKX120" s="249"/>
      <c r="IKY120" s="249"/>
      <c r="IKZ120" s="249"/>
      <c r="ILA120" s="249"/>
      <c r="ILB120" s="249"/>
      <c r="ILC120" s="249"/>
      <c r="ILD120" s="249"/>
      <c r="ILE120" s="249"/>
      <c r="ILF120" s="249"/>
      <c r="ILG120" s="249"/>
      <c r="ILH120" s="249"/>
      <c r="ILI120" s="249"/>
      <c r="ILJ120" s="249"/>
      <c r="ILK120" s="249"/>
      <c r="ILL120" s="249"/>
      <c r="ILM120" s="249"/>
      <c r="ILN120" s="249"/>
      <c r="ILO120" s="249"/>
      <c r="ILP120" s="249"/>
      <c r="ILQ120" s="249"/>
      <c r="ILR120" s="249"/>
      <c r="ILS120" s="249"/>
      <c r="ILT120" s="249"/>
      <c r="ILU120" s="249"/>
      <c r="ILV120" s="249"/>
      <c r="ILW120" s="249"/>
      <c r="ILX120" s="249"/>
      <c r="ILY120" s="249"/>
      <c r="ILZ120" s="249"/>
      <c r="IMA120" s="249"/>
      <c r="IMB120" s="249"/>
      <c r="IMC120" s="249"/>
      <c r="IMD120" s="249"/>
      <c r="IME120" s="249"/>
      <c r="IMF120" s="249"/>
      <c r="IMG120" s="249"/>
      <c r="IMH120" s="249"/>
      <c r="IMI120" s="249"/>
      <c r="IMJ120" s="249"/>
      <c r="IMK120" s="249"/>
      <c r="IML120" s="249"/>
      <c r="IMM120" s="249"/>
      <c r="IMN120" s="249"/>
      <c r="IMO120" s="249"/>
      <c r="IMP120" s="249"/>
      <c r="IMQ120" s="249"/>
      <c r="IMR120" s="249"/>
      <c r="IMS120" s="249"/>
      <c r="IMT120" s="249"/>
      <c r="IMU120" s="249"/>
      <c r="IMV120" s="249"/>
      <c r="IMW120" s="249"/>
      <c r="IMX120" s="249"/>
      <c r="IMY120" s="249"/>
      <c r="IMZ120" s="249"/>
      <c r="INA120" s="249"/>
      <c r="INB120" s="249"/>
      <c r="INC120" s="249"/>
      <c r="IND120" s="249"/>
      <c r="INE120" s="249"/>
      <c r="INF120" s="249"/>
      <c r="ING120" s="249"/>
      <c r="INH120" s="249"/>
      <c r="INI120" s="249"/>
      <c r="INJ120" s="249"/>
      <c r="INK120" s="249"/>
      <c r="INL120" s="249"/>
      <c r="INM120" s="249"/>
      <c r="INN120" s="249"/>
      <c r="INO120" s="249"/>
      <c r="INP120" s="249"/>
      <c r="INQ120" s="249"/>
      <c r="INR120" s="249"/>
      <c r="INS120" s="249"/>
      <c r="INT120" s="249"/>
      <c r="INU120" s="249"/>
      <c r="INV120" s="249"/>
      <c r="INW120" s="249"/>
      <c r="INX120" s="249"/>
      <c r="INY120" s="249"/>
      <c r="INZ120" s="249"/>
      <c r="IOA120" s="249"/>
      <c r="IOB120" s="249"/>
      <c r="IOC120" s="249"/>
      <c r="IOD120" s="249"/>
      <c r="IOE120" s="249"/>
      <c r="IOF120" s="249"/>
      <c r="IOG120" s="249"/>
      <c r="IOH120" s="249"/>
      <c r="IOI120" s="249"/>
      <c r="IOJ120" s="249"/>
      <c r="IOK120" s="249"/>
      <c r="IOL120" s="249"/>
      <c r="IOM120" s="249"/>
      <c r="ION120" s="249"/>
      <c r="IOO120" s="249"/>
      <c r="IOP120" s="249"/>
      <c r="IOQ120" s="249"/>
      <c r="IOR120" s="249"/>
      <c r="IOS120" s="249"/>
      <c r="IOT120" s="249"/>
      <c r="IOU120" s="249"/>
      <c r="IOV120" s="249"/>
      <c r="IOW120" s="249"/>
      <c r="IOX120" s="249"/>
      <c r="IOY120" s="249"/>
      <c r="IOZ120" s="249"/>
      <c r="IPA120" s="249"/>
      <c r="IPB120" s="249"/>
      <c r="IPC120" s="249"/>
      <c r="IPD120" s="249"/>
      <c r="IPE120" s="249"/>
      <c r="IPF120" s="249"/>
      <c r="IPG120" s="249"/>
      <c r="IPH120" s="249"/>
      <c r="IPI120" s="249"/>
      <c r="IPJ120" s="249"/>
      <c r="IPK120" s="249"/>
      <c r="IPL120" s="249"/>
      <c r="IPM120" s="249"/>
      <c r="IPN120" s="249"/>
      <c r="IPO120" s="249"/>
      <c r="IPP120" s="249"/>
      <c r="IPQ120" s="249"/>
      <c r="IPR120" s="249"/>
      <c r="IPS120" s="249"/>
      <c r="IPT120" s="249"/>
      <c r="IPU120" s="249"/>
      <c r="IPV120" s="249"/>
      <c r="IPW120" s="249"/>
      <c r="IPX120" s="249"/>
      <c r="IPY120" s="249"/>
      <c r="IPZ120" s="249"/>
      <c r="IQA120" s="249"/>
      <c r="IQB120" s="249"/>
      <c r="IQC120" s="249"/>
      <c r="IQD120" s="249"/>
      <c r="IQE120" s="249"/>
      <c r="IQF120" s="249"/>
      <c r="IQG120" s="249"/>
      <c r="IQH120" s="249"/>
      <c r="IQI120" s="249"/>
      <c r="IQJ120" s="249"/>
      <c r="IQK120" s="249"/>
      <c r="IQL120" s="249"/>
      <c r="IQM120" s="249"/>
      <c r="IQN120" s="249"/>
      <c r="IQO120" s="249"/>
      <c r="IQP120" s="249"/>
      <c r="IQQ120" s="249"/>
      <c r="IQR120" s="249"/>
      <c r="IQS120" s="249"/>
      <c r="IQT120" s="249"/>
      <c r="IQU120" s="249"/>
      <c r="IQV120" s="249"/>
      <c r="IQW120" s="249"/>
      <c r="IQX120" s="249"/>
      <c r="IQY120" s="249"/>
      <c r="IQZ120" s="249"/>
      <c r="IRA120" s="249"/>
      <c r="IRB120" s="249"/>
      <c r="IRC120" s="249"/>
      <c r="IRD120" s="249"/>
      <c r="IRE120" s="249"/>
      <c r="IRF120" s="249"/>
      <c r="IRG120" s="249"/>
      <c r="IRH120" s="249"/>
      <c r="IRI120" s="249"/>
      <c r="IRJ120" s="249"/>
      <c r="IRK120" s="249"/>
      <c r="IRL120" s="249"/>
      <c r="IRM120" s="249"/>
      <c r="IRN120" s="249"/>
      <c r="IRO120" s="249"/>
      <c r="IRP120" s="249"/>
      <c r="IRQ120" s="249"/>
      <c r="IRR120" s="249"/>
      <c r="IRS120" s="249"/>
      <c r="IRT120" s="249"/>
      <c r="IRU120" s="249"/>
      <c r="IRV120" s="249"/>
      <c r="IRW120" s="249"/>
      <c r="IRX120" s="249"/>
      <c r="IRY120" s="249"/>
      <c r="IRZ120" s="249"/>
      <c r="ISA120" s="249"/>
      <c r="ISB120" s="249"/>
      <c r="ISC120" s="249"/>
      <c r="ISD120" s="249"/>
      <c r="ISE120" s="249"/>
      <c r="ISF120" s="249"/>
      <c r="ISG120" s="249"/>
      <c r="ISH120" s="249"/>
      <c r="ISI120" s="249"/>
      <c r="ISJ120" s="249"/>
      <c r="ISK120" s="249"/>
      <c r="ISL120" s="249"/>
      <c r="ISM120" s="249"/>
      <c r="ISN120" s="249"/>
      <c r="ISO120" s="249"/>
      <c r="ISP120" s="249"/>
      <c r="ISQ120" s="249"/>
      <c r="ISR120" s="249"/>
      <c r="ISS120" s="249"/>
      <c r="IST120" s="249"/>
      <c r="ISU120" s="249"/>
      <c r="ISV120" s="249"/>
      <c r="ISW120" s="249"/>
      <c r="ISX120" s="249"/>
      <c r="ISY120" s="249"/>
      <c r="ISZ120" s="249"/>
      <c r="ITA120" s="249"/>
      <c r="ITB120" s="249"/>
      <c r="ITC120" s="249"/>
      <c r="ITD120" s="249"/>
      <c r="ITE120" s="249"/>
      <c r="ITF120" s="249"/>
      <c r="ITG120" s="249"/>
      <c r="ITH120" s="249"/>
      <c r="ITI120" s="249"/>
      <c r="ITJ120" s="249"/>
      <c r="ITK120" s="249"/>
      <c r="ITL120" s="249"/>
      <c r="ITM120" s="249"/>
      <c r="ITN120" s="249"/>
      <c r="ITO120" s="249"/>
      <c r="ITP120" s="249"/>
      <c r="ITQ120" s="249"/>
      <c r="ITR120" s="249"/>
      <c r="ITS120" s="249"/>
      <c r="ITT120" s="249"/>
      <c r="ITU120" s="249"/>
      <c r="ITV120" s="249"/>
      <c r="ITW120" s="249"/>
      <c r="ITX120" s="249"/>
      <c r="ITY120" s="249"/>
      <c r="ITZ120" s="249"/>
      <c r="IUA120" s="249"/>
      <c r="IUB120" s="249"/>
      <c r="IUC120" s="249"/>
      <c r="IUD120" s="249"/>
      <c r="IUE120" s="249"/>
      <c r="IUF120" s="249"/>
      <c r="IUG120" s="249"/>
      <c r="IUH120" s="249"/>
      <c r="IUI120" s="249"/>
      <c r="IUJ120" s="249"/>
      <c r="IUK120" s="249"/>
      <c r="IUL120" s="249"/>
      <c r="IUM120" s="249"/>
      <c r="IUN120" s="249"/>
      <c r="IUO120" s="249"/>
      <c r="IUP120" s="249"/>
      <c r="IUQ120" s="249"/>
      <c r="IUR120" s="249"/>
      <c r="IUS120" s="249"/>
      <c r="IUT120" s="249"/>
      <c r="IUU120" s="249"/>
      <c r="IUV120" s="249"/>
      <c r="IUW120" s="249"/>
      <c r="IUX120" s="249"/>
      <c r="IUY120" s="249"/>
      <c r="IUZ120" s="249"/>
      <c r="IVA120" s="249"/>
      <c r="IVB120" s="249"/>
      <c r="IVC120" s="249"/>
      <c r="IVD120" s="249"/>
      <c r="IVE120" s="249"/>
      <c r="IVF120" s="249"/>
      <c r="IVG120" s="249"/>
      <c r="IVH120" s="249"/>
      <c r="IVI120" s="249"/>
      <c r="IVJ120" s="249"/>
      <c r="IVK120" s="249"/>
      <c r="IVL120" s="249"/>
      <c r="IVM120" s="249"/>
      <c r="IVN120" s="249"/>
      <c r="IVO120" s="249"/>
      <c r="IVP120" s="249"/>
      <c r="IVQ120" s="249"/>
      <c r="IVR120" s="249"/>
      <c r="IVS120" s="249"/>
      <c r="IVT120" s="249"/>
      <c r="IVU120" s="249"/>
      <c r="IVV120" s="249"/>
      <c r="IVW120" s="249"/>
      <c r="IVX120" s="249"/>
      <c r="IVY120" s="249"/>
      <c r="IVZ120" s="249"/>
      <c r="IWA120" s="249"/>
      <c r="IWB120" s="249"/>
      <c r="IWC120" s="249"/>
      <c r="IWD120" s="249"/>
      <c r="IWE120" s="249"/>
      <c r="IWF120" s="249"/>
      <c r="IWG120" s="249"/>
      <c r="IWH120" s="249"/>
      <c r="IWI120" s="249"/>
      <c r="IWJ120" s="249"/>
      <c r="IWK120" s="249"/>
      <c r="IWL120" s="249"/>
      <c r="IWM120" s="249"/>
      <c r="IWN120" s="249"/>
      <c r="IWO120" s="249"/>
      <c r="IWP120" s="249"/>
      <c r="IWQ120" s="249"/>
      <c r="IWR120" s="249"/>
      <c r="IWS120" s="249"/>
      <c r="IWT120" s="249"/>
      <c r="IWU120" s="249"/>
      <c r="IWV120" s="249"/>
      <c r="IWW120" s="249"/>
      <c r="IWX120" s="249"/>
      <c r="IWY120" s="249"/>
      <c r="IWZ120" s="249"/>
      <c r="IXA120" s="249"/>
      <c r="IXB120" s="249"/>
      <c r="IXC120" s="249"/>
      <c r="IXD120" s="249"/>
      <c r="IXE120" s="249"/>
      <c r="IXF120" s="249"/>
      <c r="IXG120" s="249"/>
      <c r="IXH120" s="249"/>
      <c r="IXI120" s="249"/>
      <c r="IXJ120" s="249"/>
      <c r="IXK120" s="249"/>
      <c r="IXL120" s="249"/>
      <c r="IXM120" s="249"/>
      <c r="IXN120" s="249"/>
      <c r="IXO120" s="249"/>
      <c r="IXP120" s="249"/>
      <c r="IXQ120" s="249"/>
      <c r="IXR120" s="249"/>
      <c r="IXS120" s="249"/>
      <c r="IXT120" s="249"/>
      <c r="IXU120" s="249"/>
      <c r="IXV120" s="249"/>
      <c r="IXW120" s="249"/>
      <c r="IXX120" s="249"/>
      <c r="IXY120" s="249"/>
      <c r="IXZ120" s="249"/>
      <c r="IYA120" s="249"/>
      <c r="IYB120" s="249"/>
      <c r="IYC120" s="249"/>
      <c r="IYD120" s="249"/>
      <c r="IYE120" s="249"/>
      <c r="IYF120" s="249"/>
      <c r="IYG120" s="249"/>
      <c r="IYH120" s="249"/>
      <c r="IYI120" s="249"/>
      <c r="IYJ120" s="249"/>
      <c r="IYK120" s="249"/>
      <c r="IYL120" s="249"/>
      <c r="IYM120" s="249"/>
      <c r="IYN120" s="249"/>
      <c r="IYO120" s="249"/>
      <c r="IYP120" s="249"/>
      <c r="IYQ120" s="249"/>
      <c r="IYR120" s="249"/>
      <c r="IYS120" s="249"/>
      <c r="IYT120" s="249"/>
      <c r="IYU120" s="249"/>
      <c r="IYV120" s="249"/>
      <c r="IYW120" s="249"/>
      <c r="IYX120" s="249"/>
      <c r="IYY120" s="249"/>
      <c r="IYZ120" s="249"/>
      <c r="IZA120" s="249"/>
      <c r="IZB120" s="249"/>
      <c r="IZC120" s="249"/>
      <c r="IZD120" s="249"/>
      <c r="IZE120" s="249"/>
      <c r="IZF120" s="249"/>
      <c r="IZG120" s="249"/>
      <c r="IZH120" s="249"/>
      <c r="IZI120" s="249"/>
      <c r="IZJ120" s="249"/>
      <c r="IZK120" s="249"/>
      <c r="IZL120" s="249"/>
      <c r="IZM120" s="249"/>
      <c r="IZN120" s="249"/>
      <c r="IZO120" s="249"/>
      <c r="IZP120" s="249"/>
      <c r="IZQ120" s="249"/>
      <c r="IZR120" s="249"/>
      <c r="IZS120" s="249"/>
      <c r="IZT120" s="249"/>
      <c r="IZU120" s="249"/>
      <c r="IZV120" s="249"/>
      <c r="IZW120" s="249"/>
      <c r="IZX120" s="249"/>
      <c r="IZY120" s="249"/>
      <c r="IZZ120" s="249"/>
      <c r="JAA120" s="249"/>
      <c r="JAB120" s="249"/>
      <c r="JAC120" s="249"/>
      <c r="JAD120" s="249"/>
      <c r="JAE120" s="249"/>
      <c r="JAF120" s="249"/>
      <c r="JAG120" s="249"/>
      <c r="JAH120" s="249"/>
      <c r="JAI120" s="249"/>
      <c r="JAJ120" s="249"/>
      <c r="JAK120" s="249"/>
      <c r="JAL120" s="249"/>
      <c r="JAM120" s="249"/>
      <c r="JAN120" s="249"/>
      <c r="JAO120" s="249"/>
      <c r="JAP120" s="249"/>
      <c r="JAQ120" s="249"/>
      <c r="JAR120" s="249"/>
      <c r="JAS120" s="249"/>
      <c r="JAT120" s="249"/>
      <c r="JAU120" s="249"/>
      <c r="JAV120" s="249"/>
      <c r="JAW120" s="249"/>
      <c r="JAX120" s="249"/>
      <c r="JAY120" s="249"/>
      <c r="JAZ120" s="249"/>
      <c r="JBA120" s="249"/>
      <c r="JBB120" s="249"/>
      <c r="JBC120" s="249"/>
      <c r="JBD120" s="249"/>
      <c r="JBE120" s="249"/>
      <c r="JBF120" s="249"/>
      <c r="JBG120" s="249"/>
      <c r="JBH120" s="249"/>
      <c r="JBI120" s="249"/>
      <c r="JBJ120" s="249"/>
      <c r="JBK120" s="249"/>
      <c r="JBL120" s="249"/>
      <c r="JBM120" s="249"/>
      <c r="JBN120" s="249"/>
      <c r="JBO120" s="249"/>
      <c r="JBP120" s="249"/>
      <c r="JBQ120" s="249"/>
      <c r="JBR120" s="249"/>
      <c r="JBS120" s="249"/>
      <c r="JBT120" s="249"/>
      <c r="JBU120" s="249"/>
      <c r="JBV120" s="249"/>
      <c r="JBW120" s="249"/>
      <c r="JBX120" s="249"/>
      <c r="JBY120" s="249"/>
      <c r="JBZ120" s="249"/>
      <c r="JCA120" s="249"/>
      <c r="JCB120" s="249"/>
      <c r="JCC120" s="249"/>
      <c r="JCD120" s="249"/>
      <c r="JCE120" s="249"/>
      <c r="JCF120" s="249"/>
      <c r="JCG120" s="249"/>
      <c r="JCH120" s="249"/>
      <c r="JCI120" s="249"/>
      <c r="JCJ120" s="249"/>
      <c r="JCK120" s="249"/>
      <c r="JCL120" s="249"/>
      <c r="JCM120" s="249"/>
      <c r="JCN120" s="249"/>
      <c r="JCO120" s="249"/>
      <c r="JCP120" s="249"/>
      <c r="JCQ120" s="249"/>
      <c r="JCR120" s="249"/>
      <c r="JCS120" s="249"/>
      <c r="JCT120" s="249"/>
      <c r="JCU120" s="249"/>
      <c r="JCV120" s="249"/>
      <c r="JCW120" s="249"/>
      <c r="JCX120" s="249"/>
      <c r="JCY120" s="249"/>
      <c r="JCZ120" s="249"/>
      <c r="JDA120" s="249"/>
      <c r="JDB120" s="249"/>
      <c r="JDC120" s="249"/>
      <c r="JDD120" s="249"/>
      <c r="JDE120" s="249"/>
      <c r="JDF120" s="249"/>
      <c r="JDG120" s="249"/>
      <c r="JDH120" s="249"/>
      <c r="JDI120" s="249"/>
      <c r="JDJ120" s="249"/>
      <c r="JDK120" s="249"/>
      <c r="JDL120" s="249"/>
      <c r="JDM120" s="249"/>
      <c r="JDN120" s="249"/>
      <c r="JDO120" s="249"/>
      <c r="JDP120" s="249"/>
      <c r="JDQ120" s="249"/>
      <c r="JDR120" s="249"/>
      <c r="JDS120" s="249"/>
      <c r="JDT120" s="249"/>
      <c r="JDU120" s="249"/>
      <c r="JDV120" s="249"/>
      <c r="JDW120" s="249"/>
      <c r="JDX120" s="249"/>
      <c r="JDY120" s="249"/>
      <c r="JDZ120" s="249"/>
      <c r="JEA120" s="249"/>
      <c r="JEB120" s="249"/>
      <c r="JEC120" s="249"/>
      <c r="JED120" s="249"/>
      <c r="JEE120" s="249"/>
      <c r="JEF120" s="249"/>
      <c r="JEG120" s="249"/>
      <c r="JEH120" s="249"/>
      <c r="JEI120" s="249"/>
      <c r="JEJ120" s="249"/>
      <c r="JEK120" s="249"/>
      <c r="JEL120" s="249"/>
      <c r="JEM120" s="249"/>
      <c r="JEN120" s="249"/>
      <c r="JEO120" s="249"/>
      <c r="JEP120" s="249"/>
      <c r="JEQ120" s="249"/>
      <c r="JER120" s="249"/>
      <c r="JES120" s="249"/>
      <c r="JET120" s="249"/>
      <c r="JEU120" s="249"/>
      <c r="JEV120" s="249"/>
      <c r="JEW120" s="249"/>
      <c r="JEX120" s="249"/>
      <c r="JEY120" s="249"/>
      <c r="JEZ120" s="249"/>
      <c r="JFA120" s="249"/>
      <c r="JFB120" s="249"/>
      <c r="JFC120" s="249"/>
      <c r="JFD120" s="249"/>
      <c r="JFE120" s="249"/>
      <c r="JFF120" s="249"/>
      <c r="JFG120" s="249"/>
      <c r="JFH120" s="249"/>
      <c r="JFI120" s="249"/>
      <c r="JFJ120" s="249"/>
      <c r="JFK120" s="249"/>
      <c r="JFL120" s="249"/>
      <c r="JFM120" s="249"/>
      <c r="JFN120" s="249"/>
      <c r="JFO120" s="249"/>
      <c r="JFP120" s="249"/>
      <c r="JFQ120" s="249"/>
      <c r="JFR120" s="249"/>
      <c r="JFS120" s="249"/>
      <c r="JFT120" s="249"/>
      <c r="JFU120" s="249"/>
      <c r="JFV120" s="249"/>
      <c r="JFW120" s="249"/>
      <c r="JFX120" s="249"/>
      <c r="JFY120" s="249"/>
      <c r="JFZ120" s="249"/>
      <c r="JGA120" s="249"/>
      <c r="JGB120" s="249"/>
      <c r="JGC120" s="249"/>
      <c r="JGD120" s="249"/>
      <c r="JGE120" s="249"/>
      <c r="JGF120" s="249"/>
      <c r="JGG120" s="249"/>
      <c r="JGH120" s="249"/>
      <c r="JGI120" s="249"/>
      <c r="JGJ120" s="249"/>
      <c r="JGK120" s="249"/>
      <c r="JGL120" s="249"/>
      <c r="JGM120" s="249"/>
      <c r="JGN120" s="249"/>
      <c r="JGO120" s="249"/>
      <c r="JGP120" s="249"/>
      <c r="JGQ120" s="249"/>
      <c r="JGR120" s="249"/>
      <c r="JGS120" s="249"/>
      <c r="JGT120" s="249"/>
      <c r="JGU120" s="249"/>
      <c r="JGV120" s="249"/>
      <c r="JGW120" s="249"/>
      <c r="JGX120" s="249"/>
      <c r="JGY120" s="249"/>
      <c r="JGZ120" s="249"/>
      <c r="JHA120" s="249"/>
      <c r="JHB120" s="249"/>
      <c r="JHC120" s="249"/>
      <c r="JHD120" s="249"/>
      <c r="JHE120" s="249"/>
      <c r="JHF120" s="249"/>
      <c r="JHG120" s="249"/>
      <c r="JHH120" s="249"/>
      <c r="JHI120" s="249"/>
      <c r="JHJ120" s="249"/>
      <c r="JHK120" s="249"/>
      <c r="JHL120" s="249"/>
      <c r="JHM120" s="249"/>
      <c r="JHN120" s="249"/>
      <c r="JHO120" s="249"/>
      <c r="JHP120" s="249"/>
      <c r="JHQ120" s="249"/>
      <c r="JHR120" s="249"/>
      <c r="JHS120" s="249"/>
      <c r="JHT120" s="249"/>
      <c r="JHU120" s="249"/>
      <c r="JHV120" s="249"/>
      <c r="JHW120" s="249"/>
      <c r="JHX120" s="249"/>
      <c r="JHY120" s="249"/>
      <c r="JHZ120" s="249"/>
      <c r="JIA120" s="249"/>
      <c r="JIB120" s="249"/>
      <c r="JIC120" s="249"/>
      <c r="JID120" s="249"/>
      <c r="JIE120" s="249"/>
      <c r="JIF120" s="249"/>
      <c r="JIG120" s="249"/>
      <c r="JIH120" s="249"/>
      <c r="JII120" s="249"/>
      <c r="JIJ120" s="249"/>
      <c r="JIK120" s="249"/>
      <c r="JIL120" s="249"/>
      <c r="JIM120" s="249"/>
      <c r="JIN120" s="249"/>
      <c r="JIO120" s="249"/>
      <c r="JIP120" s="249"/>
      <c r="JIQ120" s="249"/>
      <c r="JIR120" s="249"/>
      <c r="JIS120" s="249"/>
      <c r="JIT120" s="249"/>
      <c r="JIU120" s="249"/>
      <c r="JIV120" s="249"/>
      <c r="JIW120" s="249"/>
      <c r="JIX120" s="249"/>
      <c r="JIY120" s="249"/>
      <c r="JIZ120" s="249"/>
      <c r="JJA120" s="249"/>
      <c r="JJB120" s="249"/>
      <c r="JJC120" s="249"/>
      <c r="JJD120" s="249"/>
      <c r="JJE120" s="249"/>
      <c r="JJF120" s="249"/>
      <c r="JJG120" s="249"/>
      <c r="JJH120" s="249"/>
      <c r="JJI120" s="249"/>
      <c r="JJJ120" s="249"/>
      <c r="JJK120" s="249"/>
      <c r="JJL120" s="249"/>
      <c r="JJM120" s="249"/>
      <c r="JJN120" s="249"/>
      <c r="JJO120" s="249"/>
      <c r="JJP120" s="249"/>
      <c r="JJQ120" s="249"/>
      <c r="JJR120" s="249"/>
      <c r="JJS120" s="249"/>
      <c r="JJT120" s="249"/>
      <c r="JJU120" s="249"/>
      <c r="JJV120" s="249"/>
      <c r="JJW120" s="249"/>
      <c r="JJX120" s="249"/>
      <c r="JJY120" s="249"/>
      <c r="JJZ120" s="249"/>
      <c r="JKA120" s="249"/>
      <c r="JKB120" s="249"/>
      <c r="JKC120" s="249"/>
      <c r="JKD120" s="249"/>
      <c r="JKE120" s="249"/>
      <c r="JKF120" s="249"/>
      <c r="JKG120" s="249"/>
      <c r="JKH120" s="249"/>
      <c r="JKI120" s="249"/>
      <c r="JKJ120" s="249"/>
      <c r="JKK120" s="249"/>
      <c r="JKL120" s="249"/>
      <c r="JKM120" s="249"/>
      <c r="JKN120" s="249"/>
      <c r="JKO120" s="249"/>
      <c r="JKP120" s="249"/>
      <c r="JKQ120" s="249"/>
      <c r="JKR120" s="249"/>
      <c r="JKS120" s="249"/>
      <c r="JKT120" s="249"/>
      <c r="JKU120" s="249"/>
      <c r="JKV120" s="249"/>
      <c r="JKW120" s="249"/>
      <c r="JKX120" s="249"/>
      <c r="JKY120" s="249"/>
      <c r="JKZ120" s="249"/>
      <c r="JLA120" s="249"/>
      <c r="JLB120" s="249"/>
      <c r="JLC120" s="249"/>
      <c r="JLD120" s="249"/>
      <c r="JLE120" s="249"/>
      <c r="JLF120" s="249"/>
      <c r="JLG120" s="249"/>
      <c r="JLH120" s="249"/>
      <c r="JLI120" s="249"/>
      <c r="JLJ120" s="249"/>
      <c r="JLK120" s="249"/>
      <c r="JLL120" s="249"/>
      <c r="JLM120" s="249"/>
      <c r="JLN120" s="249"/>
      <c r="JLO120" s="249"/>
      <c r="JLP120" s="249"/>
      <c r="JLQ120" s="249"/>
      <c r="JLR120" s="249"/>
      <c r="JLS120" s="249"/>
      <c r="JLT120" s="249"/>
      <c r="JLU120" s="249"/>
      <c r="JLV120" s="249"/>
      <c r="JLW120" s="249"/>
      <c r="JLX120" s="249"/>
      <c r="JLY120" s="249"/>
      <c r="JLZ120" s="249"/>
      <c r="JMA120" s="249"/>
      <c r="JMB120" s="249"/>
      <c r="JMC120" s="249"/>
      <c r="JMD120" s="249"/>
      <c r="JME120" s="249"/>
      <c r="JMF120" s="249"/>
      <c r="JMG120" s="249"/>
      <c r="JMH120" s="249"/>
      <c r="JMI120" s="249"/>
      <c r="JMJ120" s="249"/>
      <c r="JMK120" s="249"/>
      <c r="JML120" s="249"/>
      <c r="JMM120" s="249"/>
      <c r="JMN120" s="249"/>
      <c r="JMO120" s="249"/>
      <c r="JMP120" s="249"/>
      <c r="JMQ120" s="249"/>
      <c r="JMR120" s="249"/>
      <c r="JMS120" s="249"/>
      <c r="JMT120" s="249"/>
      <c r="JMU120" s="249"/>
      <c r="JMV120" s="249"/>
      <c r="JMW120" s="249"/>
      <c r="JMX120" s="249"/>
      <c r="JMY120" s="249"/>
      <c r="JMZ120" s="249"/>
      <c r="JNA120" s="249"/>
      <c r="JNB120" s="249"/>
      <c r="JNC120" s="249"/>
      <c r="JND120" s="249"/>
      <c r="JNE120" s="249"/>
      <c r="JNF120" s="249"/>
      <c r="JNG120" s="249"/>
      <c r="JNH120" s="249"/>
      <c r="JNI120" s="249"/>
      <c r="JNJ120" s="249"/>
      <c r="JNK120" s="249"/>
      <c r="JNL120" s="249"/>
      <c r="JNM120" s="249"/>
      <c r="JNN120" s="249"/>
      <c r="JNO120" s="249"/>
      <c r="JNP120" s="249"/>
      <c r="JNQ120" s="249"/>
      <c r="JNR120" s="249"/>
      <c r="JNS120" s="249"/>
      <c r="JNT120" s="249"/>
      <c r="JNU120" s="249"/>
      <c r="JNV120" s="249"/>
      <c r="JNW120" s="249"/>
      <c r="JNX120" s="249"/>
      <c r="JNY120" s="249"/>
      <c r="JNZ120" s="249"/>
      <c r="JOA120" s="249"/>
      <c r="JOB120" s="249"/>
      <c r="JOC120" s="249"/>
      <c r="JOD120" s="249"/>
      <c r="JOE120" s="249"/>
      <c r="JOF120" s="249"/>
      <c r="JOG120" s="249"/>
      <c r="JOH120" s="249"/>
      <c r="JOI120" s="249"/>
      <c r="JOJ120" s="249"/>
      <c r="JOK120" s="249"/>
      <c r="JOL120" s="249"/>
      <c r="JOM120" s="249"/>
      <c r="JON120" s="249"/>
      <c r="JOO120" s="249"/>
      <c r="JOP120" s="249"/>
      <c r="JOQ120" s="249"/>
      <c r="JOR120" s="249"/>
      <c r="JOS120" s="249"/>
      <c r="JOT120" s="249"/>
      <c r="JOU120" s="249"/>
      <c r="JOV120" s="249"/>
      <c r="JOW120" s="249"/>
      <c r="JOX120" s="249"/>
      <c r="JOY120" s="249"/>
      <c r="JOZ120" s="249"/>
      <c r="JPA120" s="249"/>
      <c r="JPB120" s="249"/>
      <c r="JPC120" s="249"/>
      <c r="JPD120" s="249"/>
      <c r="JPE120" s="249"/>
      <c r="JPF120" s="249"/>
      <c r="JPG120" s="249"/>
      <c r="JPH120" s="249"/>
      <c r="JPI120" s="249"/>
      <c r="JPJ120" s="249"/>
      <c r="JPK120" s="249"/>
      <c r="JPL120" s="249"/>
      <c r="JPM120" s="249"/>
      <c r="JPN120" s="249"/>
      <c r="JPO120" s="249"/>
      <c r="JPP120" s="249"/>
      <c r="JPQ120" s="249"/>
      <c r="JPR120" s="249"/>
      <c r="JPS120" s="249"/>
      <c r="JPT120" s="249"/>
      <c r="JPU120" s="249"/>
      <c r="JPV120" s="249"/>
      <c r="JPW120" s="249"/>
      <c r="JPX120" s="249"/>
      <c r="JPY120" s="249"/>
      <c r="JPZ120" s="249"/>
      <c r="JQA120" s="249"/>
      <c r="JQB120" s="249"/>
      <c r="JQC120" s="249"/>
      <c r="JQD120" s="249"/>
      <c r="JQE120" s="249"/>
      <c r="JQF120" s="249"/>
      <c r="JQG120" s="249"/>
      <c r="JQH120" s="249"/>
      <c r="JQI120" s="249"/>
      <c r="JQJ120" s="249"/>
      <c r="JQK120" s="249"/>
      <c r="JQL120" s="249"/>
      <c r="JQM120" s="249"/>
      <c r="JQN120" s="249"/>
      <c r="JQO120" s="249"/>
      <c r="JQP120" s="249"/>
      <c r="JQQ120" s="249"/>
      <c r="JQR120" s="249"/>
      <c r="JQS120" s="249"/>
      <c r="JQT120" s="249"/>
      <c r="JQU120" s="249"/>
      <c r="JQV120" s="249"/>
      <c r="JQW120" s="249"/>
      <c r="JQX120" s="249"/>
      <c r="JQY120" s="249"/>
      <c r="JQZ120" s="249"/>
      <c r="JRA120" s="249"/>
      <c r="JRB120" s="249"/>
      <c r="JRC120" s="249"/>
      <c r="JRD120" s="249"/>
      <c r="JRE120" s="249"/>
      <c r="JRF120" s="249"/>
      <c r="JRG120" s="249"/>
      <c r="JRH120" s="249"/>
      <c r="JRI120" s="249"/>
      <c r="JRJ120" s="249"/>
      <c r="JRK120" s="249"/>
      <c r="JRL120" s="249"/>
      <c r="JRM120" s="249"/>
      <c r="JRN120" s="249"/>
      <c r="JRO120" s="249"/>
      <c r="JRP120" s="249"/>
      <c r="JRQ120" s="249"/>
      <c r="JRR120" s="249"/>
      <c r="JRS120" s="249"/>
      <c r="JRT120" s="249"/>
      <c r="JRU120" s="249"/>
      <c r="JRV120" s="249"/>
      <c r="JRW120" s="249"/>
      <c r="JRX120" s="249"/>
      <c r="JRY120" s="249"/>
      <c r="JRZ120" s="249"/>
      <c r="JSA120" s="249"/>
      <c r="JSB120" s="249"/>
      <c r="JSC120" s="249"/>
      <c r="JSD120" s="249"/>
      <c r="JSE120" s="249"/>
      <c r="JSF120" s="249"/>
      <c r="JSG120" s="249"/>
      <c r="JSH120" s="249"/>
      <c r="JSI120" s="249"/>
      <c r="JSJ120" s="249"/>
      <c r="JSK120" s="249"/>
      <c r="JSL120" s="249"/>
      <c r="JSM120" s="249"/>
      <c r="JSN120" s="249"/>
      <c r="JSO120" s="249"/>
      <c r="JSP120" s="249"/>
      <c r="JSQ120" s="249"/>
      <c r="JSR120" s="249"/>
      <c r="JSS120" s="249"/>
      <c r="JST120" s="249"/>
      <c r="JSU120" s="249"/>
      <c r="JSV120" s="249"/>
      <c r="JSW120" s="249"/>
      <c r="JSX120" s="249"/>
      <c r="JSY120" s="249"/>
      <c r="JSZ120" s="249"/>
      <c r="JTA120" s="249"/>
      <c r="JTB120" s="249"/>
      <c r="JTC120" s="249"/>
      <c r="JTD120" s="249"/>
      <c r="JTE120" s="249"/>
      <c r="JTF120" s="249"/>
      <c r="JTG120" s="249"/>
      <c r="JTH120" s="249"/>
      <c r="JTI120" s="249"/>
      <c r="JTJ120" s="249"/>
      <c r="JTK120" s="249"/>
      <c r="JTL120" s="249"/>
      <c r="JTM120" s="249"/>
      <c r="JTN120" s="249"/>
      <c r="JTO120" s="249"/>
      <c r="JTP120" s="249"/>
      <c r="JTQ120" s="249"/>
      <c r="JTR120" s="249"/>
      <c r="JTS120" s="249"/>
      <c r="JTT120" s="249"/>
      <c r="JTU120" s="249"/>
      <c r="JTV120" s="249"/>
      <c r="JTW120" s="249"/>
      <c r="JTX120" s="249"/>
      <c r="JTY120" s="249"/>
      <c r="JTZ120" s="249"/>
      <c r="JUA120" s="249"/>
      <c r="JUB120" s="249"/>
      <c r="JUC120" s="249"/>
      <c r="JUD120" s="249"/>
      <c r="JUE120" s="249"/>
      <c r="JUF120" s="249"/>
      <c r="JUG120" s="249"/>
      <c r="JUH120" s="249"/>
      <c r="JUI120" s="249"/>
      <c r="JUJ120" s="249"/>
      <c r="JUK120" s="249"/>
      <c r="JUL120" s="249"/>
      <c r="JUM120" s="249"/>
      <c r="JUN120" s="249"/>
      <c r="JUO120" s="249"/>
      <c r="JUP120" s="249"/>
      <c r="JUQ120" s="249"/>
      <c r="JUR120" s="249"/>
      <c r="JUS120" s="249"/>
      <c r="JUT120" s="249"/>
      <c r="JUU120" s="249"/>
      <c r="JUV120" s="249"/>
      <c r="JUW120" s="249"/>
      <c r="JUX120" s="249"/>
      <c r="JUY120" s="249"/>
      <c r="JUZ120" s="249"/>
      <c r="JVA120" s="249"/>
      <c r="JVB120" s="249"/>
      <c r="JVC120" s="249"/>
      <c r="JVD120" s="249"/>
      <c r="JVE120" s="249"/>
      <c r="JVF120" s="249"/>
      <c r="JVG120" s="249"/>
      <c r="JVH120" s="249"/>
      <c r="JVI120" s="249"/>
      <c r="JVJ120" s="249"/>
      <c r="JVK120" s="249"/>
      <c r="JVL120" s="249"/>
      <c r="JVM120" s="249"/>
      <c r="JVN120" s="249"/>
      <c r="JVO120" s="249"/>
      <c r="JVP120" s="249"/>
      <c r="JVQ120" s="249"/>
      <c r="JVR120" s="249"/>
      <c r="JVS120" s="249"/>
      <c r="JVT120" s="249"/>
      <c r="JVU120" s="249"/>
      <c r="JVV120" s="249"/>
      <c r="JVW120" s="249"/>
      <c r="JVX120" s="249"/>
      <c r="JVY120" s="249"/>
      <c r="JVZ120" s="249"/>
      <c r="JWA120" s="249"/>
      <c r="JWB120" s="249"/>
      <c r="JWC120" s="249"/>
      <c r="JWD120" s="249"/>
      <c r="JWE120" s="249"/>
      <c r="JWF120" s="249"/>
      <c r="JWG120" s="249"/>
      <c r="JWH120" s="249"/>
      <c r="JWI120" s="249"/>
      <c r="JWJ120" s="249"/>
      <c r="JWK120" s="249"/>
      <c r="JWL120" s="249"/>
      <c r="JWM120" s="249"/>
      <c r="JWN120" s="249"/>
      <c r="JWO120" s="249"/>
      <c r="JWP120" s="249"/>
      <c r="JWQ120" s="249"/>
      <c r="JWR120" s="249"/>
      <c r="JWS120" s="249"/>
      <c r="JWT120" s="249"/>
      <c r="JWU120" s="249"/>
      <c r="JWV120" s="249"/>
      <c r="JWW120" s="249"/>
      <c r="JWX120" s="249"/>
      <c r="JWY120" s="249"/>
      <c r="JWZ120" s="249"/>
      <c r="JXA120" s="249"/>
      <c r="JXB120" s="249"/>
      <c r="JXC120" s="249"/>
      <c r="JXD120" s="249"/>
      <c r="JXE120" s="249"/>
      <c r="JXF120" s="249"/>
      <c r="JXG120" s="249"/>
      <c r="JXH120" s="249"/>
      <c r="JXI120" s="249"/>
      <c r="JXJ120" s="249"/>
      <c r="JXK120" s="249"/>
      <c r="JXL120" s="249"/>
      <c r="JXM120" s="249"/>
      <c r="JXN120" s="249"/>
      <c r="JXO120" s="249"/>
      <c r="JXP120" s="249"/>
      <c r="JXQ120" s="249"/>
      <c r="JXR120" s="249"/>
      <c r="JXS120" s="249"/>
      <c r="JXT120" s="249"/>
      <c r="JXU120" s="249"/>
      <c r="JXV120" s="249"/>
      <c r="JXW120" s="249"/>
      <c r="JXX120" s="249"/>
      <c r="JXY120" s="249"/>
      <c r="JXZ120" s="249"/>
      <c r="JYA120" s="249"/>
      <c r="JYB120" s="249"/>
      <c r="JYC120" s="249"/>
      <c r="JYD120" s="249"/>
      <c r="JYE120" s="249"/>
      <c r="JYF120" s="249"/>
      <c r="JYG120" s="249"/>
      <c r="JYH120" s="249"/>
      <c r="JYI120" s="249"/>
      <c r="JYJ120" s="249"/>
      <c r="JYK120" s="249"/>
      <c r="JYL120" s="249"/>
      <c r="JYM120" s="249"/>
      <c r="JYN120" s="249"/>
      <c r="JYO120" s="249"/>
      <c r="JYP120" s="249"/>
      <c r="JYQ120" s="249"/>
      <c r="JYR120" s="249"/>
      <c r="JYS120" s="249"/>
      <c r="JYT120" s="249"/>
      <c r="JYU120" s="249"/>
      <c r="JYV120" s="249"/>
      <c r="JYW120" s="249"/>
      <c r="JYX120" s="249"/>
      <c r="JYY120" s="249"/>
      <c r="JYZ120" s="249"/>
      <c r="JZA120" s="249"/>
      <c r="JZB120" s="249"/>
      <c r="JZC120" s="249"/>
      <c r="JZD120" s="249"/>
      <c r="JZE120" s="249"/>
      <c r="JZF120" s="249"/>
      <c r="JZG120" s="249"/>
      <c r="JZH120" s="249"/>
      <c r="JZI120" s="249"/>
      <c r="JZJ120" s="249"/>
      <c r="JZK120" s="249"/>
      <c r="JZL120" s="249"/>
      <c r="JZM120" s="249"/>
      <c r="JZN120" s="249"/>
      <c r="JZO120" s="249"/>
      <c r="JZP120" s="249"/>
      <c r="JZQ120" s="249"/>
      <c r="JZR120" s="249"/>
      <c r="JZS120" s="249"/>
      <c r="JZT120" s="249"/>
      <c r="JZU120" s="249"/>
      <c r="JZV120" s="249"/>
      <c r="JZW120" s="249"/>
      <c r="JZX120" s="249"/>
      <c r="JZY120" s="249"/>
      <c r="JZZ120" s="249"/>
      <c r="KAA120" s="249"/>
      <c r="KAB120" s="249"/>
      <c r="KAC120" s="249"/>
      <c r="KAD120" s="249"/>
      <c r="KAE120" s="249"/>
      <c r="KAF120" s="249"/>
      <c r="KAG120" s="249"/>
      <c r="KAH120" s="249"/>
      <c r="KAI120" s="249"/>
      <c r="KAJ120" s="249"/>
      <c r="KAK120" s="249"/>
      <c r="KAL120" s="249"/>
      <c r="KAM120" s="249"/>
      <c r="KAN120" s="249"/>
      <c r="KAO120" s="249"/>
      <c r="KAP120" s="249"/>
      <c r="KAQ120" s="249"/>
      <c r="KAR120" s="249"/>
      <c r="KAS120" s="249"/>
      <c r="KAT120" s="249"/>
      <c r="KAU120" s="249"/>
      <c r="KAV120" s="249"/>
      <c r="KAW120" s="249"/>
      <c r="KAX120" s="249"/>
      <c r="KAY120" s="249"/>
      <c r="KAZ120" s="249"/>
      <c r="KBA120" s="249"/>
      <c r="KBB120" s="249"/>
      <c r="KBC120" s="249"/>
      <c r="KBD120" s="249"/>
      <c r="KBE120" s="249"/>
      <c r="KBF120" s="249"/>
      <c r="KBG120" s="249"/>
      <c r="KBH120" s="249"/>
      <c r="KBI120" s="249"/>
      <c r="KBJ120" s="249"/>
      <c r="KBK120" s="249"/>
      <c r="KBL120" s="249"/>
      <c r="KBM120" s="249"/>
      <c r="KBN120" s="249"/>
      <c r="KBO120" s="249"/>
      <c r="KBP120" s="249"/>
      <c r="KBQ120" s="249"/>
      <c r="KBR120" s="249"/>
      <c r="KBS120" s="249"/>
      <c r="KBT120" s="249"/>
      <c r="KBU120" s="249"/>
      <c r="KBV120" s="249"/>
      <c r="KBW120" s="249"/>
      <c r="KBX120" s="249"/>
      <c r="KBY120" s="249"/>
      <c r="KBZ120" s="249"/>
      <c r="KCA120" s="249"/>
      <c r="KCB120" s="249"/>
      <c r="KCC120" s="249"/>
      <c r="KCD120" s="249"/>
      <c r="KCE120" s="249"/>
      <c r="KCF120" s="249"/>
      <c r="KCG120" s="249"/>
      <c r="KCH120" s="249"/>
      <c r="KCI120" s="249"/>
      <c r="KCJ120" s="249"/>
      <c r="KCK120" s="249"/>
      <c r="KCL120" s="249"/>
      <c r="KCM120" s="249"/>
      <c r="KCN120" s="249"/>
      <c r="KCO120" s="249"/>
      <c r="KCP120" s="249"/>
      <c r="KCQ120" s="249"/>
      <c r="KCR120" s="249"/>
      <c r="KCS120" s="249"/>
      <c r="KCT120" s="249"/>
      <c r="KCU120" s="249"/>
      <c r="KCV120" s="249"/>
      <c r="KCW120" s="249"/>
      <c r="KCX120" s="249"/>
      <c r="KCY120" s="249"/>
      <c r="KCZ120" s="249"/>
      <c r="KDA120" s="249"/>
      <c r="KDB120" s="249"/>
      <c r="KDC120" s="249"/>
      <c r="KDD120" s="249"/>
      <c r="KDE120" s="249"/>
      <c r="KDF120" s="249"/>
      <c r="KDG120" s="249"/>
      <c r="KDH120" s="249"/>
      <c r="KDI120" s="249"/>
      <c r="KDJ120" s="249"/>
      <c r="KDK120" s="249"/>
      <c r="KDL120" s="249"/>
      <c r="KDM120" s="249"/>
      <c r="KDN120" s="249"/>
      <c r="KDO120" s="249"/>
      <c r="KDP120" s="249"/>
      <c r="KDQ120" s="249"/>
      <c r="KDR120" s="249"/>
      <c r="KDS120" s="249"/>
      <c r="KDT120" s="249"/>
      <c r="KDU120" s="249"/>
      <c r="KDV120" s="249"/>
      <c r="KDW120" s="249"/>
      <c r="KDX120" s="249"/>
      <c r="KDY120" s="249"/>
      <c r="KDZ120" s="249"/>
      <c r="KEA120" s="249"/>
      <c r="KEB120" s="249"/>
      <c r="KEC120" s="249"/>
      <c r="KED120" s="249"/>
      <c r="KEE120" s="249"/>
      <c r="KEF120" s="249"/>
      <c r="KEG120" s="249"/>
      <c r="KEH120" s="249"/>
      <c r="KEI120" s="249"/>
      <c r="KEJ120" s="249"/>
      <c r="KEK120" s="249"/>
      <c r="KEL120" s="249"/>
      <c r="KEM120" s="249"/>
      <c r="KEN120" s="249"/>
      <c r="KEO120" s="249"/>
      <c r="KEP120" s="249"/>
      <c r="KEQ120" s="249"/>
      <c r="KER120" s="249"/>
      <c r="KES120" s="249"/>
      <c r="KET120" s="249"/>
      <c r="KEU120" s="249"/>
      <c r="KEV120" s="249"/>
      <c r="KEW120" s="249"/>
      <c r="KEX120" s="249"/>
      <c r="KEY120" s="249"/>
      <c r="KEZ120" s="249"/>
      <c r="KFA120" s="249"/>
      <c r="KFB120" s="249"/>
      <c r="KFC120" s="249"/>
      <c r="KFD120" s="249"/>
      <c r="KFE120" s="249"/>
      <c r="KFF120" s="249"/>
      <c r="KFG120" s="249"/>
      <c r="KFH120" s="249"/>
      <c r="KFI120" s="249"/>
      <c r="KFJ120" s="249"/>
      <c r="KFK120" s="249"/>
      <c r="KFL120" s="249"/>
      <c r="KFM120" s="249"/>
      <c r="KFN120" s="249"/>
      <c r="KFO120" s="249"/>
      <c r="KFP120" s="249"/>
      <c r="KFQ120" s="249"/>
      <c r="KFR120" s="249"/>
      <c r="KFS120" s="249"/>
      <c r="KFT120" s="249"/>
      <c r="KFU120" s="249"/>
      <c r="KFV120" s="249"/>
      <c r="KFW120" s="249"/>
      <c r="KFX120" s="249"/>
      <c r="KFY120" s="249"/>
      <c r="KFZ120" s="249"/>
      <c r="KGA120" s="249"/>
      <c r="KGB120" s="249"/>
      <c r="KGC120" s="249"/>
      <c r="KGD120" s="249"/>
      <c r="KGE120" s="249"/>
      <c r="KGF120" s="249"/>
      <c r="KGG120" s="249"/>
      <c r="KGH120" s="249"/>
      <c r="KGI120" s="249"/>
      <c r="KGJ120" s="249"/>
      <c r="KGK120" s="249"/>
      <c r="KGL120" s="249"/>
      <c r="KGM120" s="249"/>
      <c r="KGN120" s="249"/>
      <c r="KGO120" s="249"/>
      <c r="KGP120" s="249"/>
      <c r="KGQ120" s="249"/>
      <c r="KGR120" s="249"/>
      <c r="KGS120" s="249"/>
      <c r="KGT120" s="249"/>
      <c r="KGU120" s="249"/>
      <c r="KGV120" s="249"/>
      <c r="KGW120" s="249"/>
      <c r="KGX120" s="249"/>
      <c r="KGY120" s="249"/>
      <c r="KGZ120" s="249"/>
      <c r="KHA120" s="249"/>
      <c r="KHB120" s="249"/>
      <c r="KHC120" s="249"/>
      <c r="KHD120" s="249"/>
      <c r="KHE120" s="249"/>
      <c r="KHF120" s="249"/>
      <c r="KHG120" s="249"/>
      <c r="KHH120" s="249"/>
      <c r="KHI120" s="249"/>
      <c r="KHJ120" s="249"/>
      <c r="KHK120" s="249"/>
      <c r="KHL120" s="249"/>
      <c r="KHM120" s="249"/>
      <c r="KHN120" s="249"/>
      <c r="KHO120" s="249"/>
      <c r="KHP120" s="249"/>
      <c r="KHQ120" s="249"/>
      <c r="KHR120" s="249"/>
      <c r="KHS120" s="249"/>
      <c r="KHT120" s="249"/>
      <c r="KHU120" s="249"/>
      <c r="KHV120" s="249"/>
      <c r="KHW120" s="249"/>
      <c r="KHX120" s="249"/>
      <c r="KHY120" s="249"/>
      <c r="KHZ120" s="249"/>
      <c r="KIA120" s="249"/>
      <c r="KIB120" s="249"/>
      <c r="KIC120" s="249"/>
      <c r="KID120" s="249"/>
      <c r="KIE120" s="249"/>
      <c r="KIF120" s="249"/>
      <c r="KIG120" s="249"/>
      <c r="KIH120" s="249"/>
      <c r="KII120" s="249"/>
      <c r="KIJ120" s="249"/>
      <c r="KIK120" s="249"/>
      <c r="KIL120" s="249"/>
      <c r="KIM120" s="249"/>
      <c r="KIN120" s="249"/>
      <c r="KIO120" s="249"/>
      <c r="KIP120" s="249"/>
      <c r="KIQ120" s="249"/>
      <c r="KIR120" s="249"/>
      <c r="KIS120" s="249"/>
      <c r="KIT120" s="249"/>
      <c r="KIU120" s="249"/>
      <c r="KIV120" s="249"/>
      <c r="KIW120" s="249"/>
      <c r="KIX120" s="249"/>
      <c r="KIY120" s="249"/>
      <c r="KIZ120" s="249"/>
      <c r="KJA120" s="249"/>
      <c r="KJB120" s="249"/>
      <c r="KJC120" s="249"/>
      <c r="KJD120" s="249"/>
      <c r="KJE120" s="249"/>
      <c r="KJF120" s="249"/>
      <c r="KJG120" s="249"/>
      <c r="KJH120" s="249"/>
      <c r="KJI120" s="249"/>
      <c r="KJJ120" s="249"/>
      <c r="KJK120" s="249"/>
      <c r="KJL120" s="249"/>
      <c r="KJM120" s="249"/>
      <c r="KJN120" s="249"/>
      <c r="KJO120" s="249"/>
      <c r="KJP120" s="249"/>
      <c r="KJQ120" s="249"/>
      <c r="KJR120" s="249"/>
      <c r="KJS120" s="249"/>
      <c r="KJT120" s="249"/>
      <c r="KJU120" s="249"/>
      <c r="KJV120" s="249"/>
      <c r="KJW120" s="249"/>
      <c r="KJX120" s="249"/>
      <c r="KJY120" s="249"/>
      <c r="KJZ120" s="249"/>
      <c r="KKA120" s="249"/>
      <c r="KKB120" s="249"/>
      <c r="KKC120" s="249"/>
      <c r="KKD120" s="249"/>
      <c r="KKE120" s="249"/>
      <c r="KKF120" s="249"/>
      <c r="KKG120" s="249"/>
      <c r="KKH120" s="249"/>
      <c r="KKI120" s="249"/>
      <c r="KKJ120" s="249"/>
      <c r="KKK120" s="249"/>
      <c r="KKL120" s="249"/>
      <c r="KKM120" s="249"/>
      <c r="KKN120" s="249"/>
      <c r="KKO120" s="249"/>
      <c r="KKP120" s="249"/>
      <c r="KKQ120" s="249"/>
      <c r="KKR120" s="249"/>
      <c r="KKS120" s="249"/>
      <c r="KKT120" s="249"/>
      <c r="KKU120" s="249"/>
      <c r="KKV120" s="249"/>
      <c r="KKW120" s="249"/>
      <c r="KKX120" s="249"/>
      <c r="KKY120" s="249"/>
      <c r="KKZ120" s="249"/>
      <c r="KLA120" s="249"/>
      <c r="KLB120" s="249"/>
      <c r="KLC120" s="249"/>
      <c r="KLD120" s="249"/>
      <c r="KLE120" s="249"/>
      <c r="KLF120" s="249"/>
      <c r="KLG120" s="249"/>
      <c r="KLH120" s="249"/>
      <c r="KLI120" s="249"/>
      <c r="KLJ120" s="249"/>
      <c r="KLK120" s="249"/>
      <c r="KLL120" s="249"/>
      <c r="KLM120" s="249"/>
      <c r="KLN120" s="249"/>
      <c r="KLO120" s="249"/>
      <c r="KLP120" s="249"/>
      <c r="KLQ120" s="249"/>
      <c r="KLR120" s="249"/>
      <c r="KLS120" s="249"/>
      <c r="KLT120" s="249"/>
      <c r="KLU120" s="249"/>
      <c r="KLV120" s="249"/>
      <c r="KLW120" s="249"/>
      <c r="KLX120" s="249"/>
      <c r="KLY120" s="249"/>
      <c r="KLZ120" s="249"/>
      <c r="KMA120" s="249"/>
      <c r="KMB120" s="249"/>
      <c r="KMC120" s="249"/>
      <c r="KMD120" s="249"/>
      <c r="KME120" s="249"/>
      <c r="KMF120" s="249"/>
      <c r="KMG120" s="249"/>
      <c r="KMH120" s="249"/>
      <c r="KMI120" s="249"/>
      <c r="KMJ120" s="249"/>
      <c r="KMK120" s="249"/>
      <c r="KML120" s="249"/>
      <c r="KMM120" s="249"/>
      <c r="KMN120" s="249"/>
      <c r="KMO120" s="249"/>
      <c r="KMP120" s="249"/>
      <c r="KMQ120" s="249"/>
      <c r="KMR120" s="249"/>
      <c r="KMS120" s="249"/>
      <c r="KMT120" s="249"/>
      <c r="KMU120" s="249"/>
      <c r="KMV120" s="249"/>
      <c r="KMW120" s="249"/>
      <c r="KMX120" s="249"/>
      <c r="KMY120" s="249"/>
      <c r="KMZ120" s="249"/>
      <c r="KNA120" s="249"/>
      <c r="KNB120" s="249"/>
      <c r="KNC120" s="249"/>
      <c r="KND120" s="249"/>
      <c r="KNE120" s="249"/>
      <c r="KNF120" s="249"/>
      <c r="KNG120" s="249"/>
      <c r="KNH120" s="249"/>
      <c r="KNI120" s="249"/>
      <c r="KNJ120" s="249"/>
      <c r="KNK120" s="249"/>
      <c r="KNL120" s="249"/>
      <c r="KNM120" s="249"/>
      <c r="KNN120" s="249"/>
      <c r="KNO120" s="249"/>
      <c r="KNP120" s="249"/>
      <c r="KNQ120" s="249"/>
      <c r="KNR120" s="249"/>
      <c r="KNS120" s="249"/>
      <c r="KNT120" s="249"/>
      <c r="KNU120" s="249"/>
      <c r="KNV120" s="249"/>
      <c r="KNW120" s="249"/>
      <c r="KNX120" s="249"/>
      <c r="KNY120" s="249"/>
      <c r="KNZ120" s="249"/>
      <c r="KOA120" s="249"/>
      <c r="KOB120" s="249"/>
      <c r="KOC120" s="249"/>
      <c r="KOD120" s="249"/>
      <c r="KOE120" s="249"/>
      <c r="KOF120" s="249"/>
      <c r="KOG120" s="249"/>
      <c r="KOH120" s="249"/>
      <c r="KOI120" s="249"/>
      <c r="KOJ120" s="249"/>
      <c r="KOK120" s="249"/>
      <c r="KOL120" s="249"/>
      <c r="KOM120" s="249"/>
      <c r="KON120" s="249"/>
      <c r="KOO120" s="249"/>
      <c r="KOP120" s="249"/>
      <c r="KOQ120" s="249"/>
      <c r="KOR120" s="249"/>
      <c r="KOS120" s="249"/>
      <c r="KOT120" s="249"/>
      <c r="KOU120" s="249"/>
      <c r="KOV120" s="249"/>
      <c r="KOW120" s="249"/>
      <c r="KOX120" s="249"/>
      <c r="KOY120" s="249"/>
      <c r="KOZ120" s="249"/>
      <c r="KPA120" s="249"/>
      <c r="KPB120" s="249"/>
      <c r="KPC120" s="249"/>
      <c r="KPD120" s="249"/>
      <c r="KPE120" s="249"/>
      <c r="KPF120" s="249"/>
      <c r="KPG120" s="249"/>
      <c r="KPH120" s="249"/>
      <c r="KPI120" s="249"/>
      <c r="KPJ120" s="249"/>
      <c r="KPK120" s="249"/>
      <c r="KPL120" s="249"/>
      <c r="KPM120" s="249"/>
      <c r="KPN120" s="249"/>
      <c r="KPO120" s="249"/>
      <c r="KPP120" s="249"/>
      <c r="KPQ120" s="249"/>
      <c r="KPR120" s="249"/>
      <c r="KPS120" s="249"/>
      <c r="KPT120" s="249"/>
      <c r="KPU120" s="249"/>
      <c r="KPV120" s="249"/>
      <c r="KPW120" s="249"/>
      <c r="KPX120" s="249"/>
      <c r="KPY120" s="249"/>
      <c r="KPZ120" s="249"/>
      <c r="KQA120" s="249"/>
      <c r="KQB120" s="249"/>
      <c r="KQC120" s="249"/>
      <c r="KQD120" s="249"/>
      <c r="KQE120" s="249"/>
      <c r="KQF120" s="249"/>
      <c r="KQG120" s="249"/>
      <c r="KQH120" s="249"/>
      <c r="KQI120" s="249"/>
      <c r="KQJ120" s="249"/>
      <c r="KQK120" s="249"/>
      <c r="KQL120" s="249"/>
      <c r="KQM120" s="249"/>
      <c r="KQN120" s="249"/>
      <c r="KQO120" s="249"/>
      <c r="KQP120" s="249"/>
      <c r="KQQ120" s="249"/>
      <c r="KQR120" s="249"/>
      <c r="KQS120" s="249"/>
      <c r="KQT120" s="249"/>
      <c r="KQU120" s="249"/>
      <c r="KQV120" s="249"/>
      <c r="KQW120" s="249"/>
      <c r="KQX120" s="249"/>
      <c r="KQY120" s="249"/>
      <c r="KQZ120" s="249"/>
      <c r="KRA120" s="249"/>
      <c r="KRB120" s="249"/>
      <c r="KRC120" s="249"/>
      <c r="KRD120" s="249"/>
      <c r="KRE120" s="249"/>
      <c r="KRF120" s="249"/>
      <c r="KRG120" s="249"/>
      <c r="KRH120" s="249"/>
      <c r="KRI120" s="249"/>
      <c r="KRJ120" s="249"/>
      <c r="KRK120" s="249"/>
      <c r="KRL120" s="249"/>
      <c r="KRM120" s="249"/>
      <c r="KRN120" s="249"/>
      <c r="KRO120" s="249"/>
      <c r="KRP120" s="249"/>
      <c r="KRQ120" s="249"/>
      <c r="KRR120" s="249"/>
      <c r="KRS120" s="249"/>
      <c r="KRT120" s="249"/>
      <c r="KRU120" s="249"/>
      <c r="KRV120" s="249"/>
      <c r="KRW120" s="249"/>
      <c r="KRX120" s="249"/>
      <c r="KRY120" s="249"/>
      <c r="KRZ120" s="249"/>
      <c r="KSA120" s="249"/>
      <c r="KSB120" s="249"/>
      <c r="KSC120" s="249"/>
      <c r="KSD120" s="249"/>
      <c r="KSE120" s="249"/>
      <c r="KSF120" s="249"/>
      <c r="KSG120" s="249"/>
      <c r="KSH120" s="249"/>
      <c r="KSI120" s="249"/>
      <c r="KSJ120" s="249"/>
      <c r="KSK120" s="249"/>
      <c r="KSL120" s="249"/>
      <c r="KSM120" s="249"/>
      <c r="KSN120" s="249"/>
      <c r="KSO120" s="249"/>
      <c r="KSP120" s="249"/>
      <c r="KSQ120" s="249"/>
      <c r="KSR120" s="249"/>
      <c r="KSS120" s="249"/>
      <c r="KST120" s="249"/>
      <c r="KSU120" s="249"/>
      <c r="KSV120" s="249"/>
      <c r="KSW120" s="249"/>
      <c r="KSX120" s="249"/>
      <c r="KSY120" s="249"/>
      <c r="KSZ120" s="249"/>
      <c r="KTA120" s="249"/>
      <c r="KTB120" s="249"/>
      <c r="KTC120" s="249"/>
      <c r="KTD120" s="249"/>
      <c r="KTE120" s="249"/>
      <c r="KTF120" s="249"/>
      <c r="KTG120" s="249"/>
      <c r="KTH120" s="249"/>
      <c r="KTI120" s="249"/>
      <c r="KTJ120" s="249"/>
      <c r="KTK120" s="249"/>
      <c r="KTL120" s="249"/>
      <c r="KTM120" s="249"/>
      <c r="KTN120" s="249"/>
      <c r="KTO120" s="249"/>
      <c r="KTP120" s="249"/>
      <c r="KTQ120" s="249"/>
      <c r="KTR120" s="249"/>
      <c r="KTS120" s="249"/>
      <c r="KTT120" s="249"/>
      <c r="KTU120" s="249"/>
      <c r="KTV120" s="249"/>
      <c r="KTW120" s="249"/>
      <c r="KTX120" s="249"/>
      <c r="KTY120" s="249"/>
      <c r="KTZ120" s="249"/>
      <c r="KUA120" s="249"/>
      <c r="KUB120" s="249"/>
      <c r="KUC120" s="249"/>
      <c r="KUD120" s="249"/>
      <c r="KUE120" s="249"/>
      <c r="KUF120" s="249"/>
      <c r="KUG120" s="249"/>
      <c r="KUH120" s="249"/>
      <c r="KUI120" s="249"/>
      <c r="KUJ120" s="249"/>
      <c r="KUK120" s="249"/>
      <c r="KUL120" s="249"/>
      <c r="KUM120" s="249"/>
      <c r="KUN120" s="249"/>
      <c r="KUO120" s="249"/>
      <c r="KUP120" s="249"/>
      <c r="KUQ120" s="249"/>
      <c r="KUR120" s="249"/>
      <c r="KUS120" s="249"/>
      <c r="KUT120" s="249"/>
      <c r="KUU120" s="249"/>
      <c r="KUV120" s="249"/>
      <c r="KUW120" s="249"/>
      <c r="KUX120" s="249"/>
      <c r="KUY120" s="249"/>
      <c r="KUZ120" s="249"/>
      <c r="KVA120" s="249"/>
      <c r="KVB120" s="249"/>
      <c r="KVC120" s="249"/>
      <c r="KVD120" s="249"/>
      <c r="KVE120" s="249"/>
      <c r="KVF120" s="249"/>
      <c r="KVG120" s="249"/>
      <c r="KVH120" s="249"/>
      <c r="KVI120" s="249"/>
      <c r="KVJ120" s="249"/>
      <c r="KVK120" s="249"/>
      <c r="KVL120" s="249"/>
      <c r="KVM120" s="249"/>
      <c r="KVN120" s="249"/>
      <c r="KVO120" s="249"/>
      <c r="KVP120" s="249"/>
      <c r="KVQ120" s="249"/>
      <c r="KVR120" s="249"/>
      <c r="KVS120" s="249"/>
      <c r="KVT120" s="249"/>
      <c r="KVU120" s="249"/>
      <c r="KVV120" s="249"/>
      <c r="KVW120" s="249"/>
      <c r="KVX120" s="249"/>
      <c r="KVY120" s="249"/>
      <c r="KVZ120" s="249"/>
      <c r="KWA120" s="249"/>
      <c r="KWB120" s="249"/>
      <c r="KWC120" s="249"/>
      <c r="KWD120" s="249"/>
      <c r="KWE120" s="249"/>
      <c r="KWF120" s="249"/>
      <c r="KWG120" s="249"/>
      <c r="KWH120" s="249"/>
      <c r="KWI120" s="249"/>
      <c r="KWJ120" s="249"/>
      <c r="KWK120" s="249"/>
      <c r="KWL120" s="249"/>
      <c r="KWM120" s="249"/>
      <c r="KWN120" s="249"/>
      <c r="KWO120" s="249"/>
      <c r="KWP120" s="249"/>
      <c r="KWQ120" s="249"/>
      <c r="KWR120" s="249"/>
      <c r="KWS120" s="249"/>
      <c r="KWT120" s="249"/>
      <c r="KWU120" s="249"/>
      <c r="KWV120" s="249"/>
      <c r="KWW120" s="249"/>
      <c r="KWX120" s="249"/>
      <c r="KWY120" s="249"/>
      <c r="KWZ120" s="249"/>
      <c r="KXA120" s="249"/>
      <c r="KXB120" s="249"/>
      <c r="KXC120" s="249"/>
      <c r="KXD120" s="249"/>
      <c r="KXE120" s="249"/>
      <c r="KXF120" s="249"/>
      <c r="KXG120" s="249"/>
      <c r="KXH120" s="249"/>
      <c r="KXI120" s="249"/>
      <c r="KXJ120" s="249"/>
      <c r="KXK120" s="249"/>
      <c r="KXL120" s="249"/>
      <c r="KXM120" s="249"/>
      <c r="KXN120" s="249"/>
      <c r="KXO120" s="249"/>
      <c r="KXP120" s="249"/>
      <c r="KXQ120" s="249"/>
      <c r="KXR120" s="249"/>
      <c r="KXS120" s="249"/>
      <c r="KXT120" s="249"/>
      <c r="KXU120" s="249"/>
      <c r="KXV120" s="249"/>
      <c r="KXW120" s="249"/>
      <c r="KXX120" s="249"/>
      <c r="KXY120" s="249"/>
      <c r="KXZ120" s="249"/>
      <c r="KYA120" s="249"/>
      <c r="KYB120" s="249"/>
      <c r="KYC120" s="249"/>
      <c r="KYD120" s="249"/>
      <c r="KYE120" s="249"/>
      <c r="KYF120" s="249"/>
      <c r="KYG120" s="249"/>
      <c r="KYH120" s="249"/>
      <c r="KYI120" s="249"/>
      <c r="KYJ120" s="249"/>
      <c r="KYK120" s="249"/>
      <c r="KYL120" s="249"/>
      <c r="KYM120" s="249"/>
      <c r="KYN120" s="249"/>
      <c r="KYO120" s="249"/>
      <c r="KYP120" s="249"/>
      <c r="KYQ120" s="249"/>
      <c r="KYR120" s="249"/>
      <c r="KYS120" s="249"/>
      <c r="KYT120" s="249"/>
      <c r="KYU120" s="249"/>
      <c r="KYV120" s="249"/>
      <c r="KYW120" s="249"/>
      <c r="KYX120" s="249"/>
      <c r="KYY120" s="249"/>
      <c r="KYZ120" s="249"/>
      <c r="KZA120" s="249"/>
      <c r="KZB120" s="249"/>
      <c r="KZC120" s="249"/>
      <c r="KZD120" s="249"/>
      <c r="KZE120" s="249"/>
      <c r="KZF120" s="249"/>
      <c r="KZG120" s="249"/>
      <c r="KZH120" s="249"/>
      <c r="KZI120" s="249"/>
      <c r="KZJ120" s="249"/>
      <c r="KZK120" s="249"/>
      <c r="KZL120" s="249"/>
      <c r="KZM120" s="249"/>
      <c r="KZN120" s="249"/>
      <c r="KZO120" s="249"/>
      <c r="KZP120" s="249"/>
      <c r="KZQ120" s="249"/>
      <c r="KZR120" s="249"/>
      <c r="KZS120" s="249"/>
      <c r="KZT120" s="249"/>
      <c r="KZU120" s="249"/>
      <c r="KZV120" s="249"/>
      <c r="KZW120" s="249"/>
      <c r="KZX120" s="249"/>
      <c r="KZY120" s="249"/>
      <c r="KZZ120" s="249"/>
      <c r="LAA120" s="249"/>
      <c r="LAB120" s="249"/>
      <c r="LAC120" s="249"/>
      <c r="LAD120" s="249"/>
      <c r="LAE120" s="249"/>
      <c r="LAF120" s="249"/>
      <c r="LAG120" s="249"/>
      <c r="LAH120" s="249"/>
      <c r="LAI120" s="249"/>
      <c r="LAJ120" s="249"/>
      <c r="LAK120" s="249"/>
      <c r="LAL120" s="249"/>
      <c r="LAM120" s="249"/>
      <c r="LAN120" s="249"/>
      <c r="LAO120" s="249"/>
      <c r="LAP120" s="249"/>
      <c r="LAQ120" s="249"/>
      <c r="LAR120" s="249"/>
      <c r="LAS120" s="249"/>
      <c r="LAT120" s="249"/>
      <c r="LAU120" s="249"/>
      <c r="LAV120" s="249"/>
      <c r="LAW120" s="249"/>
      <c r="LAX120" s="249"/>
      <c r="LAY120" s="249"/>
      <c r="LAZ120" s="249"/>
      <c r="LBA120" s="249"/>
      <c r="LBB120" s="249"/>
      <c r="LBC120" s="249"/>
      <c r="LBD120" s="249"/>
      <c r="LBE120" s="249"/>
      <c r="LBF120" s="249"/>
      <c r="LBG120" s="249"/>
      <c r="LBH120" s="249"/>
      <c r="LBI120" s="249"/>
      <c r="LBJ120" s="249"/>
      <c r="LBK120" s="249"/>
      <c r="LBL120" s="249"/>
      <c r="LBM120" s="249"/>
      <c r="LBN120" s="249"/>
      <c r="LBO120" s="249"/>
      <c r="LBP120" s="249"/>
      <c r="LBQ120" s="249"/>
      <c r="LBR120" s="249"/>
      <c r="LBS120" s="249"/>
      <c r="LBT120" s="249"/>
      <c r="LBU120" s="249"/>
      <c r="LBV120" s="249"/>
      <c r="LBW120" s="249"/>
      <c r="LBX120" s="249"/>
      <c r="LBY120" s="249"/>
      <c r="LBZ120" s="249"/>
      <c r="LCA120" s="249"/>
      <c r="LCB120" s="249"/>
      <c r="LCC120" s="249"/>
      <c r="LCD120" s="249"/>
      <c r="LCE120" s="249"/>
      <c r="LCF120" s="249"/>
      <c r="LCG120" s="249"/>
      <c r="LCH120" s="249"/>
      <c r="LCI120" s="249"/>
      <c r="LCJ120" s="249"/>
      <c r="LCK120" s="249"/>
      <c r="LCL120" s="249"/>
      <c r="LCM120" s="249"/>
      <c r="LCN120" s="249"/>
      <c r="LCO120" s="249"/>
      <c r="LCP120" s="249"/>
      <c r="LCQ120" s="249"/>
      <c r="LCR120" s="249"/>
      <c r="LCS120" s="249"/>
      <c r="LCT120" s="249"/>
      <c r="LCU120" s="249"/>
      <c r="LCV120" s="249"/>
      <c r="LCW120" s="249"/>
      <c r="LCX120" s="249"/>
      <c r="LCY120" s="249"/>
      <c r="LCZ120" s="249"/>
      <c r="LDA120" s="249"/>
      <c r="LDB120" s="249"/>
      <c r="LDC120" s="249"/>
      <c r="LDD120" s="249"/>
      <c r="LDE120" s="249"/>
      <c r="LDF120" s="249"/>
      <c r="LDG120" s="249"/>
      <c r="LDH120" s="249"/>
      <c r="LDI120" s="249"/>
      <c r="LDJ120" s="249"/>
      <c r="LDK120" s="249"/>
      <c r="LDL120" s="249"/>
      <c r="LDM120" s="249"/>
      <c r="LDN120" s="249"/>
      <c r="LDO120" s="249"/>
      <c r="LDP120" s="249"/>
      <c r="LDQ120" s="249"/>
      <c r="LDR120" s="249"/>
      <c r="LDS120" s="249"/>
      <c r="LDT120" s="249"/>
      <c r="LDU120" s="249"/>
      <c r="LDV120" s="249"/>
      <c r="LDW120" s="249"/>
      <c r="LDX120" s="249"/>
      <c r="LDY120" s="249"/>
      <c r="LDZ120" s="249"/>
      <c r="LEA120" s="249"/>
      <c r="LEB120" s="249"/>
      <c r="LEC120" s="249"/>
      <c r="LED120" s="249"/>
      <c r="LEE120" s="249"/>
      <c r="LEF120" s="249"/>
      <c r="LEG120" s="249"/>
      <c r="LEH120" s="249"/>
      <c r="LEI120" s="249"/>
      <c r="LEJ120" s="249"/>
      <c r="LEK120" s="249"/>
      <c r="LEL120" s="249"/>
      <c r="LEM120" s="249"/>
      <c r="LEN120" s="249"/>
      <c r="LEO120" s="249"/>
      <c r="LEP120" s="249"/>
      <c r="LEQ120" s="249"/>
      <c r="LER120" s="249"/>
      <c r="LES120" s="249"/>
      <c r="LET120" s="249"/>
      <c r="LEU120" s="249"/>
      <c r="LEV120" s="249"/>
      <c r="LEW120" s="249"/>
      <c r="LEX120" s="249"/>
      <c r="LEY120" s="249"/>
      <c r="LEZ120" s="249"/>
      <c r="LFA120" s="249"/>
      <c r="LFB120" s="249"/>
      <c r="LFC120" s="249"/>
      <c r="LFD120" s="249"/>
      <c r="LFE120" s="249"/>
      <c r="LFF120" s="249"/>
      <c r="LFG120" s="249"/>
      <c r="LFH120" s="249"/>
      <c r="LFI120" s="249"/>
      <c r="LFJ120" s="249"/>
      <c r="LFK120" s="249"/>
      <c r="LFL120" s="249"/>
      <c r="LFM120" s="249"/>
      <c r="LFN120" s="249"/>
      <c r="LFO120" s="249"/>
      <c r="LFP120" s="249"/>
      <c r="LFQ120" s="249"/>
      <c r="LFR120" s="249"/>
      <c r="LFS120" s="249"/>
      <c r="LFT120" s="249"/>
      <c r="LFU120" s="249"/>
      <c r="LFV120" s="249"/>
      <c r="LFW120" s="249"/>
      <c r="LFX120" s="249"/>
      <c r="LFY120" s="249"/>
      <c r="LFZ120" s="249"/>
      <c r="LGA120" s="249"/>
      <c r="LGB120" s="249"/>
      <c r="LGC120" s="249"/>
      <c r="LGD120" s="249"/>
      <c r="LGE120" s="249"/>
      <c r="LGF120" s="249"/>
      <c r="LGG120" s="249"/>
      <c r="LGH120" s="249"/>
      <c r="LGI120" s="249"/>
      <c r="LGJ120" s="249"/>
      <c r="LGK120" s="249"/>
      <c r="LGL120" s="249"/>
      <c r="LGM120" s="249"/>
      <c r="LGN120" s="249"/>
      <c r="LGO120" s="249"/>
      <c r="LGP120" s="249"/>
      <c r="LGQ120" s="249"/>
      <c r="LGR120" s="249"/>
      <c r="LGS120" s="249"/>
      <c r="LGT120" s="249"/>
      <c r="LGU120" s="249"/>
      <c r="LGV120" s="249"/>
      <c r="LGW120" s="249"/>
      <c r="LGX120" s="249"/>
      <c r="LGY120" s="249"/>
      <c r="LGZ120" s="249"/>
      <c r="LHA120" s="249"/>
      <c r="LHB120" s="249"/>
      <c r="LHC120" s="249"/>
      <c r="LHD120" s="249"/>
      <c r="LHE120" s="249"/>
      <c r="LHF120" s="249"/>
      <c r="LHG120" s="249"/>
      <c r="LHH120" s="249"/>
      <c r="LHI120" s="249"/>
      <c r="LHJ120" s="249"/>
      <c r="LHK120" s="249"/>
      <c r="LHL120" s="249"/>
      <c r="LHM120" s="249"/>
      <c r="LHN120" s="249"/>
      <c r="LHO120" s="249"/>
      <c r="LHP120" s="249"/>
      <c r="LHQ120" s="249"/>
      <c r="LHR120" s="249"/>
      <c r="LHS120" s="249"/>
      <c r="LHT120" s="249"/>
      <c r="LHU120" s="249"/>
      <c r="LHV120" s="249"/>
      <c r="LHW120" s="249"/>
      <c r="LHX120" s="249"/>
      <c r="LHY120" s="249"/>
      <c r="LHZ120" s="249"/>
      <c r="LIA120" s="249"/>
      <c r="LIB120" s="249"/>
      <c r="LIC120" s="249"/>
      <c r="LID120" s="249"/>
      <c r="LIE120" s="249"/>
      <c r="LIF120" s="249"/>
      <c r="LIG120" s="249"/>
      <c r="LIH120" s="249"/>
      <c r="LII120" s="249"/>
      <c r="LIJ120" s="249"/>
      <c r="LIK120" s="249"/>
      <c r="LIL120" s="249"/>
      <c r="LIM120" s="249"/>
      <c r="LIN120" s="249"/>
      <c r="LIO120" s="249"/>
      <c r="LIP120" s="249"/>
      <c r="LIQ120" s="249"/>
      <c r="LIR120" s="249"/>
      <c r="LIS120" s="249"/>
      <c r="LIT120" s="249"/>
      <c r="LIU120" s="249"/>
      <c r="LIV120" s="249"/>
      <c r="LIW120" s="249"/>
      <c r="LIX120" s="249"/>
      <c r="LIY120" s="249"/>
      <c r="LIZ120" s="249"/>
      <c r="LJA120" s="249"/>
      <c r="LJB120" s="249"/>
      <c r="LJC120" s="249"/>
      <c r="LJD120" s="249"/>
      <c r="LJE120" s="249"/>
      <c r="LJF120" s="249"/>
      <c r="LJG120" s="249"/>
      <c r="LJH120" s="249"/>
      <c r="LJI120" s="249"/>
      <c r="LJJ120" s="249"/>
      <c r="LJK120" s="249"/>
      <c r="LJL120" s="249"/>
      <c r="LJM120" s="249"/>
      <c r="LJN120" s="249"/>
      <c r="LJO120" s="249"/>
      <c r="LJP120" s="249"/>
      <c r="LJQ120" s="249"/>
      <c r="LJR120" s="249"/>
      <c r="LJS120" s="249"/>
      <c r="LJT120" s="249"/>
      <c r="LJU120" s="249"/>
      <c r="LJV120" s="249"/>
      <c r="LJW120" s="249"/>
      <c r="LJX120" s="249"/>
      <c r="LJY120" s="249"/>
      <c r="LJZ120" s="249"/>
      <c r="LKA120" s="249"/>
      <c r="LKB120" s="249"/>
      <c r="LKC120" s="249"/>
      <c r="LKD120" s="249"/>
      <c r="LKE120" s="249"/>
      <c r="LKF120" s="249"/>
      <c r="LKG120" s="249"/>
      <c r="LKH120" s="249"/>
      <c r="LKI120" s="249"/>
      <c r="LKJ120" s="249"/>
      <c r="LKK120" s="249"/>
      <c r="LKL120" s="249"/>
      <c r="LKM120" s="249"/>
      <c r="LKN120" s="249"/>
      <c r="LKO120" s="249"/>
      <c r="LKP120" s="249"/>
      <c r="LKQ120" s="249"/>
      <c r="LKR120" s="249"/>
      <c r="LKS120" s="249"/>
      <c r="LKT120" s="249"/>
      <c r="LKU120" s="249"/>
      <c r="LKV120" s="249"/>
      <c r="LKW120" s="249"/>
      <c r="LKX120" s="249"/>
      <c r="LKY120" s="249"/>
      <c r="LKZ120" s="249"/>
      <c r="LLA120" s="249"/>
      <c r="LLB120" s="249"/>
      <c r="LLC120" s="249"/>
      <c r="LLD120" s="249"/>
      <c r="LLE120" s="249"/>
      <c r="LLF120" s="249"/>
      <c r="LLG120" s="249"/>
      <c r="LLH120" s="249"/>
      <c r="LLI120" s="249"/>
      <c r="LLJ120" s="249"/>
      <c r="LLK120" s="249"/>
      <c r="LLL120" s="249"/>
      <c r="LLM120" s="249"/>
      <c r="LLN120" s="249"/>
      <c r="LLO120" s="249"/>
      <c r="LLP120" s="249"/>
      <c r="LLQ120" s="249"/>
      <c r="LLR120" s="249"/>
      <c r="LLS120" s="249"/>
      <c r="LLT120" s="249"/>
      <c r="LLU120" s="249"/>
      <c r="LLV120" s="249"/>
      <c r="LLW120" s="249"/>
      <c r="LLX120" s="249"/>
      <c r="LLY120" s="249"/>
      <c r="LLZ120" s="249"/>
      <c r="LMA120" s="249"/>
      <c r="LMB120" s="249"/>
      <c r="LMC120" s="249"/>
      <c r="LMD120" s="249"/>
      <c r="LME120" s="249"/>
      <c r="LMF120" s="249"/>
      <c r="LMG120" s="249"/>
      <c r="LMH120" s="249"/>
      <c r="LMI120" s="249"/>
      <c r="LMJ120" s="249"/>
      <c r="LMK120" s="249"/>
      <c r="LML120" s="249"/>
      <c r="LMM120" s="249"/>
      <c r="LMN120" s="249"/>
      <c r="LMO120" s="249"/>
      <c r="LMP120" s="249"/>
      <c r="LMQ120" s="249"/>
      <c r="LMR120" s="249"/>
      <c r="LMS120" s="249"/>
      <c r="LMT120" s="249"/>
      <c r="LMU120" s="249"/>
      <c r="LMV120" s="249"/>
      <c r="LMW120" s="249"/>
      <c r="LMX120" s="249"/>
      <c r="LMY120" s="249"/>
      <c r="LMZ120" s="249"/>
      <c r="LNA120" s="249"/>
      <c r="LNB120" s="249"/>
      <c r="LNC120" s="249"/>
      <c r="LND120" s="249"/>
      <c r="LNE120" s="249"/>
      <c r="LNF120" s="249"/>
      <c r="LNG120" s="249"/>
      <c r="LNH120" s="249"/>
      <c r="LNI120" s="249"/>
      <c r="LNJ120" s="249"/>
      <c r="LNK120" s="249"/>
      <c r="LNL120" s="249"/>
      <c r="LNM120" s="249"/>
      <c r="LNN120" s="249"/>
      <c r="LNO120" s="249"/>
      <c r="LNP120" s="249"/>
      <c r="LNQ120" s="249"/>
      <c r="LNR120" s="249"/>
      <c r="LNS120" s="249"/>
      <c r="LNT120" s="249"/>
      <c r="LNU120" s="249"/>
      <c r="LNV120" s="249"/>
      <c r="LNW120" s="249"/>
      <c r="LNX120" s="249"/>
      <c r="LNY120" s="249"/>
      <c r="LNZ120" s="249"/>
      <c r="LOA120" s="249"/>
      <c r="LOB120" s="249"/>
      <c r="LOC120" s="249"/>
      <c r="LOD120" s="249"/>
      <c r="LOE120" s="249"/>
      <c r="LOF120" s="249"/>
      <c r="LOG120" s="249"/>
      <c r="LOH120" s="249"/>
      <c r="LOI120" s="249"/>
      <c r="LOJ120" s="249"/>
      <c r="LOK120" s="249"/>
      <c r="LOL120" s="249"/>
      <c r="LOM120" s="249"/>
      <c r="LON120" s="249"/>
      <c r="LOO120" s="249"/>
      <c r="LOP120" s="249"/>
      <c r="LOQ120" s="249"/>
      <c r="LOR120" s="249"/>
      <c r="LOS120" s="249"/>
      <c r="LOT120" s="249"/>
      <c r="LOU120" s="249"/>
      <c r="LOV120" s="249"/>
      <c r="LOW120" s="249"/>
      <c r="LOX120" s="249"/>
      <c r="LOY120" s="249"/>
      <c r="LOZ120" s="249"/>
      <c r="LPA120" s="249"/>
      <c r="LPB120" s="249"/>
      <c r="LPC120" s="249"/>
      <c r="LPD120" s="249"/>
      <c r="LPE120" s="249"/>
      <c r="LPF120" s="249"/>
      <c r="LPG120" s="249"/>
      <c r="LPH120" s="249"/>
      <c r="LPI120" s="249"/>
      <c r="LPJ120" s="249"/>
      <c r="LPK120" s="249"/>
      <c r="LPL120" s="249"/>
      <c r="LPM120" s="249"/>
      <c r="LPN120" s="249"/>
      <c r="LPO120" s="249"/>
      <c r="LPP120" s="249"/>
      <c r="LPQ120" s="249"/>
      <c r="LPR120" s="249"/>
      <c r="LPS120" s="249"/>
      <c r="LPT120" s="249"/>
      <c r="LPU120" s="249"/>
      <c r="LPV120" s="249"/>
      <c r="LPW120" s="249"/>
      <c r="LPX120" s="249"/>
      <c r="LPY120" s="249"/>
      <c r="LPZ120" s="249"/>
      <c r="LQA120" s="249"/>
      <c r="LQB120" s="249"/>
      <c r="LQC120" s="249"/>
      <c r="LQD120" s="249"/>
      <c r="LQE120" s="249"/>
      <c r="LQF120" s="249"/>
      <c r="LQG120" s="249"/>
      <c r="LQH120" s="249"/>
      <c r="LQI120" s="249"/>
      <c r="LQJ120" s="249"/>
      <c r="LQK120" s="249"/>
      <c r="LQL120" s="249"/>
      <c r="LQM120" s="249"/>
      <c r="LQN120" s="249"/>
      <c r="LQO120" s="249"/>
      <c r="LQP120" s="249"/>
      <c r="LQQ120" s="249"/>
      <c r="LQR120" s="249"/>
      <c r="LQS120" s="249"/>
      <c r="LQT120" s="249"/>
      <c r="LQU120" s="249"/>
      <c r="LQV120" s="249"/>
      <c r="LQW120" s="249"/>
      <c r="LQX120" s="249"/>
      <c r="LQY120" s="249"/>
      <c r="LQZ120" s="249"/>
      <c r="LRA120" s="249"/>
      <c r="LRB120" s="249"/>
      <c r="LRC120" s="249"/>
      <c r="LRD120" s="249"/>
      <c r="LRE120" s="249"/>
      <c r="LRF120" s="249"/>
      <c r="LRG120" s="249"/>
      <c r="LRH120" s="249"/>
      <c r="LRI120" s="249"/>
      <c r="LRJ120" s="249"/>
      <c r="LRK120" s="249"/>
      <c r="LRL120" s="249"/>
      <c r="LRM120" s="249"/>
      <c r="LRN120" s="249"/>
      <c r="LRO120" s="249"/>
      <c r="LRP120" s="249"/>
      <c r="LRQ120" s="249"/>
      <c r="LRR120" s="249"/>
      <c r="LRS120" s="249"/>
      <c r="LRT120" s="249"/>
      <c r="LRU120" s="249"/>
      <c r="LRV120" s="249"/>
      <c r="LRW120" s="249"/>
      <c r="LRX120" s="249"/>
      <c r="LRY120" s="249"/>
      <c r="LRZ120" s="249"/>
      <c r="LSA120" s="249"/>
      <c r="LSB120" s="249"/>
      <c r="LSC120" s="249"/>
      <c r="LSD120" s="249"/>
      <c r="LSE120" s="249"/>
      <c r="LSF120" s="249"/>
      <c r="LSG120" s="249"/>
      <c r="LSH120" s="249"/>
      <c r="LSI120" s="249"/>
      <c r="LSJ120" s="249"/>
      <c r="LSK120" s="249"/>
      <c r="LSL120" s="249"/>
      <c r="LSM120" s="249"/>
      <c r="LSN120" s="249"/>
      <c r="LSO120" s="249"/>
      <c r="LSP120" s="249"/>
      <c r="LSQ120" s="249"/>
      <c r="LSR120" s="249"/>
      <c r="LSS120" s="249"/>
      <c r="LST120" s="249"/>
      <c r="LSU120" s="249"/>
      <c r="LSV120" s="249"/>
      <c r="LSW120" s="249"/>
      <c r="LSX120" s="249"/>
      <c r="LSY120" s="249"/>
      <c r="LSZ120" s="249"/>
      <c r="LTA120" s="249"/>
      <c r="LTB120" s="249"/>
      <c r="LTC120" s="249"/>
      <c r="LTD120" s="249"/>
      <c r="LTE120" s="249"/>
      <c r="LTF120" s="249"/>
      <c r="LTG120" s="249"/>
      <c r="LTH120" s="249"/>
      <c r="LTI120" s="249"/>
      <c r="LTJ120" s="249"/>
      <c r="LTK120" s="249"/>
      <c r="LTL120" s="249"/>
      <c r="LTM120" s="249"/>
      <c r="LTN120" s="249"/>
      <c r="LTO120" s="249"/>
      <c r="LTP120" s="249"/>
      <c r="LTQ120" s="249"/>
      <c r="LTR120" s="249"/>
      <c r="LTS120" s="249"/>
      <c r="LTT120" s="249"/>
      <c r="LTU120" s="249"/>
      <c r="LTV120" s="249"/>
      <c r="LTW120" s="249"/>
      <c r="LTX120" s="249"/>
      <c r="LTY120" s="249"/>
      <c r="LTZ120" s="249"/>
      <c r="LUA120" s="249"/>
      <c r="LUB120" s="249"/>
      <c r="LUC120" s="249"/>
      <c r="LUD120" s="249"/>
      <c r="LUE120" s="249"/>
      <c r="LUF120" s="249"/>
      <c r="LUG120" s="249"/>
      <c r="LUH120" s="249"/>
      <c r="LUI120" s="249"/>
      <c r="LUJ120" s="249"/>
      <c r="LUK120" s="249"/>
      <c r="LUL120" s="249"/>
      <c r="LUM120" s="249"/>
      <c r="LUN120" s="249"/>
      <c r="LUO120" s="249"/>
      <c r="LUP120" s="249"/>
      <c r="LUQ120" s="249"/>
      <c r="LUR120" s="249"/>
      <c r="LUS120" s="249"/>
      <c r="LUT120" s="249"/>
      <c r="LUU120" s="249"/>
      <c r="LUV120" s="249"/>
      <c r="LUW120" s="249"/>
      <c r="LUX120" s="249"/>
      <c r="LUY120" s="249"/>
      <c r="LUZ120" s="249"/>
      <c r="LVA120" s="249"/>
      <c r="LVB120" s="249"/>
      <c r="LVC120" s="249"/>
      <c r="LVD120" s="249"/>
      <c r="LVE120" s="249"/>
      <c r="LVF120" s="249"/>
      <c r="LVG120" s="249"/>
      <c r="LVH120" s="249"/>
      <c r="LVI120" s="249"/>
      <c r="LVJ120" s="249"/>
      <c r="LVK120" s="249"/>
      <c r="LVL120" s="249"/>
      <c r="LVM120" s="249"/>
      <c r="LVN120" s="249"/>
      <c r="LVO120" s="249"/>
      <c r="LVP120" s="249"/>
      <c r="LVQ120" s="249"/>
      <c r="LVR120" s="249"/>
      <c r="LVS120" s="249"/>
      <c r="LVT120" s="249"/>
      <c r="LVU120" s="249"/>
      <c r="LVV120" s="249"/>
      <c r="LVW120" s="249"/>
      <c r="LVX120" s="249"/>
      <c r="LVY120" s="249"/>
      <c r="LVZ120" s="249"/>
      <c r="LWA120" s="249"/>
      <c r="LWB120" s="249"/>
      <c r="LWC120" s="249"/>
      <c r="LWD120" s="249"/>
      <c r="LWE120" s="249"/>
      <c r="LWF120" s="249"/>
      <c r="LWG120" s="249"/>
      <c r="LWH120" s="249"/>
      <c r="LWI120" s="249"/>
      <c r="LWJ120" s="249"/>
      <c r="LWK120" s="249"/>
      <c r="LWL120" s="249"/>
      <c r="LWM120" s="249"/>
      <c r="LWN120" s="249"/>
      <c r="LWO120" s="249"/>
      <c r="LWP120" s="249"/>
      <c r="LWQ120" s="249"/>
      <c r="LWR120" s="249"/>
      <c r="LWS120" s="249"/>
      <c r="LWT120" s="249"/>
      <c r="LWU120" s="249"/>
      <c r="LWV120" s="249"/>
      <c r="LWW120" s="249"/>
      <c r="LWX120" s="249"/>
      <c r="LWY120" s="249"/>
      <c r="LWZ120" s="249"/>
      <c r="LXA120" s="249"/>
      <c r="LXB120" s="249"/>
      <c r="LXC120" s="249"/>
      <c r="LXD120" s="249"/>
      <c r="LXE120" s="249"/>
      <c r="LXF120" s="249"/>
      <c r="LXG120" s="249"/>
      <c r="LXH120" s="249"/>
      <c r="LXI120" s="249"/>
      <c r="LXJ120" s="249"/>
      <c r="LXK120" s="249"/>
      <c r="LXL120" s="249"/>
      <c r="LXM120" s="249"/>
      <c r="LXN120" s="249"/>
      <c r="LXO120" s="249"/>
      <c r="LXP120" s="249"/>
      <c r="LXQ120" s="249"/>
      <c r="LXR120" s="249"/>
      <c r="LXS120" s="249"/>
      <c r="LXT120" s="249"/>
      <c r="LXU120" s="249"/>
      <c r="LXV120" s="249"/>
      <c r="LXW120" s="249"/>
      <c r="LXX120" s="249"/>
      <c r="LXY120" s="249"/>
      <c r="LXZ120" s="249"/>
      <c r="LYA120" s="249"/>
      <c r="LYB120" s="249"/>
      <c r="LYC120" s="249"/>
      <c r="LYD120" s="249"/>
      <c r="LYE120" s="249"/>
      <c r="LYF120" s="249"/>
      <c r="LYG120" s="249"/>
      <c r="LYH120" s="249"/>
      <c r="LYI120" s="249"/>
      <c r="LYJ120" s="249"/>
      <c r="LYK120" s="249"/>
      <c r="LYL120" s="249"/>
      <c r="LYM120" s="249"/>
      <c r="LYN120" s="249"/>
      <c r="LYO120" s="249"/>
      <c r="LYP120" s="249"/>
      <c r="LYQ120" s="249"/>
      <c r="LYR120" s="249"/>
      <c r="LYS120" s="249"/>
      <c r="LYT120" s="249"/>
      <c r="LYU120" s="249"/>
      <c r="LYV120" s="249"/>
      <c r="LYW120" s="249"/>
      <c r="LYX120" s="249"/>
      <c r="LYY120" s="249"/>
      <c r="LYZ120" s="249"/>
      <c r="LZA120" s="249"/>
      <c r="LZB120" s="249"/>
      <c r="LZC120" s="249"/>
      <c r="LZD120" s="249"/>
      <c r="LZE120" s="249"/>
      <c r="LZF120" s="249"/>
      <c r="LZG120" s="249"/>
      <c r="LZH120" s="249"/>
      <c r="LZI120" s="249"/>
      <c r="LZJ120" s="249"/>
      <c r="LZK120" s="249"/>
      <c r="LZL120" s="249"/>
      <c r="LZM120" s="249"/>
      <c r="LZN120" s="249"/>
      <c r="LZO120" s="249"/>
      <c r="LZP120" s="249"/>
      <c r="LZQ120" s="249"/>
      <c r="LZR120" s="249"/>
      <c r="LZS120" s="249"/>
      <c r="LZT120" s="249"/>
      <c r="LZU120" s="249"/>
      <c r="LZV120" s="249"/>
      <c r="LZW120" s="249"/>
      <c r="LZX120" s="249"/>
      <c r="LZY120" s="249"/>
      <c r="LZZ120" s="249"/>
      <c r="MAA120" s="249"/>
      <c r="MAB120" s="249"/>
      <c r="MAC120" s="249"/>
      <c r="MAD120" s="249"/>
      <c r="MAE120" s="249"/>
      <c r="MAF120" s="249"/>
      <c r="MAG120" s="249"/>
      <c r="MAH120" s="249"/>
      <c r="MAI120" s="249"/>
      <c r="MAJ120" s="249"/>
      <c r="MAK120" s="249"/>
      <c r="MAL120" s="249"/>
      <c r="MAM120" s="249"/>
      <c r="MAN120" s="249"/>
      <c r="MAO120" s="249"/>
      <c r="MAP120" s="249"/>
      <c r="MAQ120" s="249"/>
      <c r="MAR120" s="249"/>
      <c r="MAS120" s="249"/>
      <c r="MAT120" s="249"/>
      <c r="MAU120" s="249"/>
      <c r="MAV120" s="249"/>
      <c r="MAW120" s="249"/>
      <c r="MAX120" s="249"/>
      <c r="MAY120" s="249"/>
      <c r="MAZ120" s="249"/>
      <c r="MBA120" s="249"/>
      <c r="MBB120" s="249"/>
      <c r="MBC120" s="249"/>
      <c r="MBD120" s="249"/>
      <c r="MBE120" s="249"/>
      <c r="MBF120" s="249"/>
      <c r="MBG120" s="249"/>
      <c r="MBH120" s="249"/>
      <c r="MBI120" s="249"/>
      <c r="MBJ120" s="249"/>
      <c r="MBK120" s="249"/>
      <c r="MBL120" s="249"/>
      <c r="MBM120" s="249"/>
      <c r="MBN120" s="249"/>
      <c r="MBO120" s="249"/>
      <c r="MBP120" s="249"/>
      <c r="MBQ120" s="249"/>
      <c r="MBR120" s="249"/>
      <c r="MBS120" s="249"/>
      <c r="MBT120" s="249"/>
      <c r="MBU120" s="249"/>
      <c r="MBV120" s="249"/>
      <c r="MBW120" s="249"/>
      <c r="MBX120" s="249"/>
      <c r="MBY120" s="249"/>
      <c r="MBZ120" s="249"/>
      <c r="MCA120" s="249"/>
      <c r="MCB120" s="249"/>
      <c r="MCC120" s="249"/>
      <c r="MCD120" s="249"/>
      <c r="MCE120" s="249"/>
      <c r="MCF120" s="249"/>
      <c r="MCG120" s="249"/>
      <c r="MCH120" s="249"/>
      <c r="MCI120" s="249"/>
      <c r="MCJ120" s="249"/>
      <c r="MCK120" s="249"/>
      <c r="MCL120" s="249"/>
      <c r="MCM120" s="249"/>
      <c r="MCN120" s="249"/>
      <c r="MCO120" s="249"/>
      <c r="MCP120" s="249"/>
      <c r="MCQ120" s="249"/>
      <c r="MCR120" s="249"/>
      <c r="MCS120" s="249"/>
      <c r="MCT120" s="249"/>
      <c r="MCU120" s="249"/>
      <c r="MCV120" s="249"/>
      <c r="MCW120" s="249"/>
      <c r="MCX120" s="249"/>
      <c r="MCY120" s="249"/>
      <c r="MCZ120" s="249"/>
      <c r="MDA120" s="249"/>
      <c r="MDB120" s="249"/>
      <c r="MDC120" s="249"/>
      <c r="MDD120" s="249"/>
      <c r="MDE120" s="249"/>
      <c r="MDF120" s="249"/>
      <c r="MDG120" s="249"/>
      <c r="MDH120" s="249"/>
      <c r="MDI120" s="249"/>
      <c r="MDJ120" s="249"/>
      <c r="MDK120" s="249"/>
      <c r="MDL120" s="249"/>
      <c r="MDM120" s="249"/>
      <c r="MDN120" s="249"/>
      <c r="MDO120" s="249"/>
      <c r="MDP120" s="249"/>
      <c r="MDQ120" s="249"/>
      <c r="MDR120" s="249"/>
      <c r="MDS120" s="249"/>
      <c r="MDT120" s="249"/>
      <c r="MDU120" s="249"/>
      <c r="MDV120" s="249"/>
      <c r="MDW120" s="249"/>
      <c r="MDX120" s="249"/>
      <c r="MDY120" s="249"/>
      <c r="MDZ120" s="249"/>
      <c r="MEA120" s="249"/>
      <c r="MEB120" s="249"/>
      <c r="MEC120" s="249"/>
      <c r="MED120" s="249"/>
      <c r="MEE120" s="249"/>
      <c r="MEF120" s="249"/>
      <c r="MEG120" s="249"/>
      <c r="MEH120" s="249"/>
      <c r="MEI120" s="249"/>
      <c r="MEJ120" s="249"/>
      <c r="MEK120" s="249"/>
      <c r="MEL120" s="249"/>
      <c r="MEM120" s="249"/>
      <c r="MEN120" s="249"/>
      <c r="MEO120" s="249"/>
      <c r="MEP120" s="249"/>
      <c r="MEQ120" s="249"/>
      <c r="MER120" s="249"/>
      <c r="MES120" s="249"/>
      <c r="MET120" s="249"/>
      <c r="MEU120" s="249"/>
      <c r="MEV120" s="249"/>
      <c r="MEW120" s="249"/>
      <c r="MEX120" s="249"/>
      <c r="MEY120" s="249"/>
      <c r="MEZ120" s="249"/>
      <c r="MFA120" s="249"/>
      <c r="MFB120" s="249"/>
      <c r="MFC120" s="249"/>
      <c r="MFD120" s="249"/>
      <c r="MFE120" s="249"/>
      <c r="MFF120" s="249"/>
      <c r="MFG120" s="249"/>
      <c r="MFH120" s="249"/>
      <c r="MFI120" s="249"/>
      <c r="MFJ120" s="249"/>
      <c r="MFK120" s="249"/>
      <c r="MFL120" s="249"/>
      <c r="MFM120" s="249"/>
      <c r="MFN120" s="249"/>
      <c r="MFO120" s="249"/>
      <c r="MFP120" s="249"/>
      <c r="MFQ120" s="249"/>
      <c r="MFR120" s="249"/>
      <c r="MFS120" s="249"/>
      <c r="MFT120" s="249"/>
      <c r="MFU120" s="249"/>
      <c r="MFV120" s="249"/>
      <c r="MFW120" s="249"/>
      <c r="MFX120" s="249"/>
      <c r="MFY120" s="249"/>
      <c r="MFZ120" s="249"/>
      <c r="MGA120" s="249"/>
      <c r="MGB120" s="249"/>
      <c r="MGC120" s="249"/>
      <c r="MGD120" s="249"/>
      <c r="MGE120" s="249"/>
      <c r="MGF120" s="249"/>
      <c r="MGG120" s="249"/>
      <c r="MGH120" s="249"/>
      <c r="MGI120" s="249"/>
      <c r="MGJ120" s="249"/>
      <c r="MGK120" s="249"/>
      <c r="MGL120" s="249"/>
      <c r="MGM120" s="249"/>
      <c r="MGN120" s="249"/>
      <c r="MGO120" s="249"/>
      <c r="MGP120" s="249"/>
      <c r="MGQ120" s="249"/>
      <c r="MGR120" s="249"/>
      <c r="MGS120" s="249"/>
      <c r="MGT120" s="249"/>
      <c r="MGU120" s="249"/>
      <c r="MGV120" s="249"/>
      <c r="MGW120" s="249"/>
      <c r="MGX120" s="249"/>
      <c r="MGY120" s="249"/>
      <c r="MGZ120" s="249"/>
      <c r="MHA120" s="249"/>
      <c r="MHB120" s="249"/>
      <c r="MHC120" s="249"/>
      <c r="MHD120" s="249"/>
      <c r="MHE120" s="249"/>
      <c r="MHF120" s="249"/>
      <c r="MHG120" s="249"/>
      <c r="MHH120" s="249"/>
      <c r="MHI120" s="249"/>
      <c r="MHJ120" s="249"/>
      <c r="MHK120" s="249"/>
      <c r="MHL120" s="249"/>
      <c r="MHM120" s="249"/>
      <c r="MHN120" s="249"/>
      <c r="MHO120" s="249"/>
      <c r="MHP120" s="249"/>
      <c r="MHQ120" s="249"/>
      <c r="MHR120" s="249"/>
      <c r="MHS120" s="249"/>
      <c r="MHT120" s="249"/>
      <c r="MHU120" s="249"/>
      <c r="MHV120" s="249"/>
      <c r="MHW120" s="249"/>
      <c r="MHX120" s="249"/>
      <c r="MHY120" s="249"/>
      <c r="MHZ120" s="249"/>
      <c r="MIA120" s="249"/>
      <c r="MIB120" s="249"/>
      <c r="MIC120" s="249"/>
      <c r="MID120" s="249"/>
      <c r="MIE120" s="249"/>
      <c r="MIF120" s="249"/>
      <c r="MIG120" s="249"/>
      <c r="MIH120" s="249"/>
      <c r="MII120" s="249"/>
      <c r="MIJ120" s="249"/>
      <c r="MIK120" s="249"/>
      <c r="MIL120" s="249"/>
      <c r="MIM120" s="249"/>
      <c r="MIN120" s="249"/>
      <c r="MIO120" s="249"/>
      <c r="MIP120" s="249"/>
      <c r="MIQ120" s="249"/>
      <c r="MIR120" s="249"/>
      <c r="MIS120" s="249"/>
      <c r="MIT120" s="249"/>
      <c r="MIU120" s="249"/>
      <c r="MIV120" s="249"/>
      <c r="MIW120" s="249"/>
      <c r="MIX120" s="249"/>
      <c r="MIY120" s="249"/>
      <c r="MIZ120" s="249"/>
      <c r="MJA120" s="249"/>
      <c r="MJB120" s="249"/>
      <c r="MJC120" s="249"/>
      <c r="MJD120" s="249"/>
      <c r="MJE120" s="249"/>
      <c r="MJF120" s="249"/>
      <c r="MJG120" s="249"/>
      <c r="MJH120" s="249"/>
      <c r="MJI120" s="249"/>
      <c r="MJJ120" s="249"/>
      <c r="MJK120" s="249"/>
      <c r="MJL120" s="249"/>
      <c r="MJM120" s="249"/>
      <c r="MJN120" s="249"/>
      <c r="MJO120" s="249"/>
      <c r="MJP120" s="249"/>
      <c r="MJQ120" s="249"/>
      <c r="MJR120" s="249"/>
      <c r="MJS120" s="249"/>
      <c r="MJT120" s="249"/>
      <c r="MJU120" s="249"/>
      <c r="MJV120" s="249"/>
      <c r="MJW120" s="249"/>
      <c r="MJX120" s="249"/>
      <c r="MJY120" s="249"/>
      <c r="MJZ120" s="249"/>
      <c r="MKA120" s="249"/>
      <c r="MKB120" s="249"/>
      <c r="MKC120" s="249"/>
      <c r="MKD120" s="249"/>
      <c r="MKE120" s="249"/>
      <c r="MKF120" s="249"/>
      <c r="MKG120" s="249"/>
      <c r="MKH120" s="249"/>
      <c r="MKI120" s="249"/>
      <c r="MKJ120" s="249"/>
      <c r="MKK120" s="249"/>
      <c r="MKL120" s="249"/>
      <c r="MKM120" s="249"/>
      <c r="MKN120" s="249"/>
      <c r="MKO120" s="249"/>
      <c r="MKP120" s="249"/>
      <c r="MKQ120" s="249"/>
      <c r="MKR120" s="249"/>
      <c r="MKS120" s="249"/>
      <c r="MKT120" s="249"/>
      <c r="MKU120" s="249"/>
      <c r="MKV120" s="249"/>
      <c r="MKW120" s="249"/>
      <c r="MKX120" s="249"/>
      <c r="MKY120" s="249"/>
      <c r="MKZ120" s="249"/>
      <c r="MLA120" s="249"/>
      <c r="MLB120" s="249"/>
      <c r="MLC120" s="249"/>
      <c r="MLD120" s="249"/>
      <c r="MLE120" s="249"/>
      <c r="MLF120" s="249"/>
      <c r="MLG120" s="249"/>
      <c r="MLH120" s="249"/>
      <c r="MLI120" s="249"/>
      <c r="MLJ120" s="249"/>
      <c r="MLK120" s="249"/>
      <c r="MLL120" s="249"/>
      <c r="MLM120" s="249"/>
      <c r="MLN120" s="249"/>
      <c r="MLO120" s="249"/>
      <c r="MLP120" s="249"/>
      <c r="MLQ120" s="249"/>
      <c r="MLR120" s="249"/>
      <c r="MLS120" s="249"/>
      <c r="MLT120" s="249"/>
      <c r="MLU120" s="249"/>
      <c r="MLV120" s="249"/>
      <c r="MLW120" s="249"/>
      <c r="MLX120" s="249"/>
      <c r="MLY120" s="249"/>
      <c r="MLZ120" s="249"/>
      <c r="MMA120" s="249"/>
      <c r="MMB120" s="249"/>
      <c r="MMC120" s="249"/>
      <c r="MMD120" s="249"/>
      <c r="MME120" s="249"/>
      <c r="MMF120" s="249"/>
      <c r="MMG120" s="249"/>
      <c r="MMH120" s="249"/>
      <c r="MMI120" s="249"/>
      <c r="MMJ120" s="249"/>
      <c r="MMK120" s="249"/>
      <c r="MML120" s="249"/>
      <c r="MMM120" s="249"/>
      <c r="MMN120" s="249"/>
      <c r="MMO120" s="249"/>
      <c r="MMP120" s="249"/>
      <c r="MMQ120" s="249"/>
      <c r="MMR120" s="249"/>
      <c r="MMS120" s="249"/>
      <c r="MMT120" s="249"/>
      <c r="MMU120" s="249"/>
      <c r="MMV120" s="249"/>
      <c r="MMW120" s="249"/>
      <c r="MMX120" s="249"/>
      <c r="MMY120" s="249"/>
      <c r="MMZ120" s="249"/>
      <c r="MNA120" s="249"/>
      <c r="MNB120" s="249"/>
      <c r="MNC120" s="249"/>
      <c r="MND120" s="249"/>
      <c r="MNE120" s="249"/>
      <c r="MNF120" s="249"/>
      <c r="MNG120" s="249"/>
      <c r="MNH120" s="249"/>
      <c r="MNI120" s="249"/>
      <c r="MNJ120" s="249"/>
      <c r="MNK120" s="249"/>
      <c r="MNL120" s="249"/>
      <c r="MNM120" s="249"/>
      <c r="MNN120" s="249"/>
      <c r="MNO120" s="249"/>
      <c r="MNP120" s="249"/>
      <c r="MNQ120" s="249"/>
      <c r="MNR120" s="249"/>
      <c r="MNS120" s="249"/>
      <c r="MNT120" s="249"/>
      <c r="MNU120" s="249"/>
      <c r="MNV120" s="249"/>
      <c r="MNW120" s="249"/>
      <c r="MNX120" s="249"/>
      <c r="MNY120" s="249"/>
      <c r="MNZ120" s="249"/>
      <c r="MOA120" s="249"/>
      <c r="MOB120" s="249"/>
      <c r="MOC120" s="249"/>
      <c r="MOD120" s="249"/>
      <c r="MOE120" s="249"/>
      <c r="MOF120" s="249"/>
      <c r="MOG120" s="249"/>
      <c r="MOH120" s="249"/>
      <c r="MOI120" s="249"/>
      <c r="MOJ120" s="249"/>
      <c r="MOK120" s="249"/>
      <c r="MOL120" s="249"/>
      <c r="MOM120" s="249"/>
      <c r="MON120" s="249"/>
      <c r="MOO120" s="249"/>
      <c r="MOP120" s="249"/>
      <c r="MOQ120" s="249"/>
      <c r="MOR120" s="249"/>
      <c r="MOS120" s="249"/>
      <c r="MOT120" s="249"/>
      <c r="MOU120" s="249"/>
      <c r="MOV120" s="249"/>
      <c r="MOW120" s="249"/>
      <c r="MOX120" s="249"/>
      <c r="MOY120" s="249"/>
      <c r="MOZ120" s="249"/>
      <c r="MPA120" s="249"/>
      <c r="MPB120" s="249"/>
      <c r="MPC120" s="249"/>
      <c r="MPD120" s="249"/>
      <c r="MPE120" s="249"/>
      <c r="MPF120" s="249"/>
      <c r="MPG120" s="249"/>
      <c r="MPH120" s="249"/>
      <c r="MPI120" s="249"/>
      <c r="MPJ120" s="249"/>
      <c r="MPK120" s="249"/>
      <c r="MPL120" s="249"/>
      <c r="MPM120" s="249"/>
      <c r="MPN120" s="249"/>
      <c r="MPO120" s="249"/>
      <c r="MPP120" s="249"/>
      <c r="MPQ120" s="249"/>
      <c r="MPR120" s="249"/>
      <c r="MPS120" s="249"/>
      <c r="MPT120" s="249"/>
      <c r="MPU120" s="249"/>
      <c r="MPV120" s="249"/>
      <c r="MPW120" s="249"/>
      <c r="MPX120" s="249"/>
      <c r="MPY120" s="249"/>
      <c r="MPZ120" s="249"/>
      <c r="MQA120" s="249"/>
      <c r="MQB120" s="249"/>
      <c r="MQC120" s="249"/>
      <c r="MQD120" s="249"/>
      <c r="MQE120" s="249"/>
      <c r="MQF120" s="249"/>
      <c r="MQG120" s="249"/>
      <c r="MQH120" s="249"/>
      <c r="MQI120" s="249"/>
      <c r="MQJ120" s="249"/>
      <c r="MQK120" s="249"/>
      <c r="MQL120" s="249"/>
      <c r="MQM120" s="249"/>
      <c r="MQN120" s="249"/>
      <c r="MQO120" s="249"/>
      <c r="MQP120" s="249"/>
      <c r="MQQ120" s="249"/>
      <c r="MQR120" s="249"/>
      <c r="MQS120" s="249"/>
      <c r="MQT120" s="249"/>
      <c r="MQU120" s="249"/>
      <c r="MQV120" s="249"/>
      <c r="MQW120" s="249"/>
      <c r="MQX120" s="249"/>
      <c r="MQY120" s="249"/>
      <c r="MQZ120" s="249"/>
      <c r="MRA120" s="249"/>
      <c r="MRB120" s="249"/>
      <c r="MRC120" s="249"/>
      <c r="MRD120" s="249"/>
      <c r="MRE120" s="249"/>
      <c r="MRF120" s="249"/>
      <c r="MRG120" s="249"/>
      <c r="MRH120" s="249"/>
      <c r="MRI120" s="249"/>
      <c r="MRJ120" s="249"/>
      <c r="MRK120" s="249"/>
      <c r="MRL120" s="249"/>
      <c r="MRM120" s="249"/>
      <c r="MRN120" s="249"/>
      <c r="MRO120" s="249"/>
      <c r="MRP120" s="249"/>
      <c r="MRQ120" s="249"/>
      <c r="MRR120" s="249"/>
      <c r="MRS120" s="249"/>
      <c r="MRT120" s="249"/>
      <c r="MRU120" s="249"/>
      <c r="MRV120" s="249"/>
      <c r="MRW120" s="249"/>
      <c r="MRX120" s="249"/>
      <c r="MRY120" s="249"/>
      <c r="MRZ120" s="249"/>
      <c r="MSA120" s="249"/>
      <c r="MSB120" s="249"/>
      <c r="MSC120" s="249"/>
      <c r="MSD120" s="249"/>
      <c r="MSE120" s="249"/>
      <c r="MSF120" s="249"/>
      <c r="MSG120" s="249"/>
      <c r="MSH120" s="249"/>
      <c r="MSI120" s="249"/>
      <c r="MSJ120" s="249"/>
      <c r="MSK120" s="249"/>
      <c r="MSL120" s="249"/>
      <c r="MSM120" s="249"/>
      <c r="MSN120" s="249"/>
      <c r="MSO120" s="249"/>
      <c r="MSP120" s="249"/>
      <c r="MSQ120" s="249"/>
      <c r="MSR120" s="249"/>
      <c r="MSS120" s="249"/>
      <c r="MST120" s="249"/>
      <c r="MSU120" s="249"/>
      <c r="MSV120" s="249"/>
      <c r="MSW120" s="249"/>
      <c r="MSX120" s="249"/>
      <c r="MSY120" s="249"/>
      <c r="MSZ120" s="249"/>
      <c r="MTA120" s="249"/>
      <c r="MTB120" s="249"/>
      <c r="MTC120" s="249"/>
      <c r="MTD120" s="249"/>
      <c r="MTE120" s="249"/>
      <c r="MTF120" s="249"/>
      <c r="MTG120" s="249"/>
      <c r="MTH120" s="249"/>
      <c r="MTI120" s="249"/>
      <c r="MTJ120" s="249"/>
      <c r="MTK120" s="249"/>
      <c r="MTL120" s="249"/>
      <c r="MTM120" s="249"/>
      <c r="MTN120" s="249"/>
      <c r="MTO120" s="249"/>
      <c r="MTP120" s="249"/>
      <c r="MTQ120" s="249"/>
      <c r="MTR120" s="249"/>
      <c r="MTS120" s="249"/>
      <c r="MTT120" s="249"/>
      <c r="MTU120" s="249"/>
      <c r="MTV120" s="249"/>
      <c r="MTW120" s="249"/>
      <c r="MTX120" s="249"/>
      <c r="MTY120" s="249"/>
      <c r="MTZ120" s="249"/>
      <c r="MUA120" s="249"/>
      <c r="MUB120" s="249"/>
      <c r="MUC120" s="249"/>
      <c r="MUD120" s="249"/>
      <c r="MUE120" s="249"/>
      <c r="MUF120" s="249"/>
      <c r="MUG120" s="249"/>
      <c r="MUH120" s="249"/>
      <c r="MUI120" s="249"/>
      <c r="MUJ120" s="249"/>
      <c r="MUK120" s="249"/>
      <c r="MUL120" s="249"/>
      <c r="MUM120" s="249"/>
      <c r="MUN120" s="249"/>
      <c r="MUO120" s="249"/>
      <c r="MUP120" s="249"/>
      <c r="MUQ120" s="249"/>
      <c r="MUR120" s="249"/>
      <c r="MUS120" s="249"/>
      <c r="MUT120" s="249"/>
      <c r="MUU120" s="249"/>
      <c r="MUV120" s="249"/>
      <c r="MUW120" s="249"/>
      <c r="MUX120" s="249"/>
      <c r="MUY120" s="249"/>
      <c r="MUZ120" s="249"/>
      <c r="MVA120" s="249"/>
      <c r="MVB120" s="249"/>
      <c r="MVC120" s="249"/>
      <c r="MVD120" s="249"/>
      <c r="MVE120" s="249"/>
      <c r="MVF120" s="249"/>
      <c r="MVG120" s="249"/>
      <c r="MVH120" s="249"/>
      <c r="MVI120" s="249"/>
      <c r="MVJ120" s="249"/>
      <c r="MVK120" s="249"/>
      <c r="MVL120" s="249"/>
      <c r="MVM120" s="249"/>
      <c r="MVN120" s="249"/>
      <c r="MVO120" s="249"/>
      <c r="MVP120" s="249"/>
      <c r="MVQ120" s="249"/>
      <c r="MVR120" s="249"/>
      <c r="MVS120" s="249"/>
      <c r="MVT120" s="249"/>
      <c r="MVU120" s="249"/>
      <c r="MVV120" s="249"/>
      <c r="MVW120" s="249"/>
      <c r="MVX120" s="249"/>
      <c r="MVY120" s="249"/>
      <c r="MVZ120" s="249"/>
      <c r="MWA120" s="249"/>
      <c r="MWB120" s="249"/>
      <c r="MWC120" s="249"/>
      <c r="MWD120" s="249"/>
      <c r="MWE120" s="249"/>
      <c r="MWF120" s="249"/>
      <c r="MWG120" s="249"/>
      <c r="MWH120" s="249"/>
      <c r="MWI120" s="249"/>
      <c r="MWJ120" s="249"/>
      <c r="MWK120" s="249"/>
      <c r="MWL120" s="249"/>
      <c r="MWM120" s="249"/>
      <c r="MWN120" s="249"/>
      <c r="MWO120" s="249"/>
      <c r="MWP120" s="249"/>
      <c r="MWQ120" s="249"/>
      <c r="MWR120" s="249"/>
      <c r="MWS120" s="249"/>
      <c r="MWT120" s="249"/>
      <c r="MWU120" s="249"/>
      <c r="MWV120" s="249"/>
      <c r="MWW120" s="249"/>
      <c r="MWX120" s="249"/>
      <c r="MWY120" s="249"/>
      <c r="MWZ120" s="249"/>
      <c r="MXA120" s="249"/>
      <c r="MXB120" s="249"/>
      <c r="MXC120" s="249"/>
      <c r="MXD120" s="249"/>
      <c r="MXE120" s="249"/>
      <c r="MXF120" s="249"/>
      <c r="MXG120" s="249"/>
      <c r="MXH120" s="249"/>
      <c r="MXI120" s="249"/>
      <c r="MXJ120" s="249"/>
      <c r="MXK120" s="249"/>
      <c r="MXL120" s="249"/>
      <c r="MXM120" s="249"/>
      <c r="MXN120" s="249"/>
      <c r="MXO120" s="249"/>
      <c r="MXP120" s="249"/>
      <c r="MXQ120" s="249"/>
      <c r="MXR120" s="249"/>
      <c r="MXS120" s="249"/>
      <c r="MXT120" s="249"/>
      <c r="MXU120" s="249"/>
      <c r="MXV120" s="249"/>
      <c r="MXW120" s="249"/>
      <c r="MXX120" s="249"/>
      <c r="MXY120" s="249"/>
      <c r="MXZ120" s="249"/>
      <c r="MYA120" s="249"/>
      <c r="MYB120" s="249"/>
      <c r="MYC120" s="249"/>
      <c r="MYD120" s="249"/>
      <c r="MYE120" s="249"/>
      <c r="MYF120" s="249"/>
      <c r="MYG120" s="249"/>
      <c r="MYH120" s="249"/>
      <c r="MYI120" s="249"/>
      <c r="MYJ120" s="249"/>
      <c r="MYK120" s="249"/>
      <c r="MYL120" s="249"/>
      <c r="MYM120" s="249"/>
      <c r="MYN120" s="249"/>
      <c r="MYO120" s="249"/>
      <c r="MYP120" s="249"/>
      <c r="MYQ120" s="249"/>
      <c r="MYR120" s="249"/>
      <c r="MYS120" s="249"/>
      <c r="MYT120" s="249"/>
      <c r="MYU120" s="249"/>
      <c r="MYV120" s="249"/>
      <c r="MYW120" s="249"/>
      <c r="MYX120" s="249"/>
      <c r="MYY120" s="249"/>
      <c r="MYZ120" s="249"/>
      <c r="MZA120" s="249"/>
      <c r="MZB120" s="249"/>
      <c r="MZC120" s="249"/>
      <c r="MZD120" s="249"/>
      <c r="MZE120" s="249"/>
      <c r="MZF120" s="249"/>
      <c r="MZG120" s="249"/>
      <c r="MZH120" s="249"/>
      <c r="MZI120" s="249"/>
      <c r="MZJ120" s="249"/>
      <c r="MZK120" s="249"/>
      <c r="MZL120" s="249"/>
      <c r="MZM120" s="249"/>
      <c r="MZN120" s="249"/>
      <c r="MZO120" s="249"/>
      <c r="MZP120" s="249"/>
      <c r="MZQ120" s="249"/>
      <c r="MZR120" s="249"/>
      <c r="MZS120" s="249"/>
      <c r="MZT120" s="249"/>
      <c r="MZU120" s="249"/>
      <c r="MZV120" s="249"/>
      <c r="MZW120" s="249"/>
      <c r="MZX120" s="249"/>
      <c r="MZY120" s="249"/>
      <c r="MZZ120" s="249"/>
      <c r="NAA120" s="249"/>
      <c r="NAB120" s="249"/>
      <c r="NAC120" s="249"/>
      <c r="NAD120" s="249"/>
      <c r="NAE120" s="249"/>
      <c r="NAF120" s="249"/>
      <c r="NAG120" s="249"/>
      <c r="NAH120" s="249"/>
      <c r="NAI120" s="249"/>
      <c r="NAJ120" s="249"/>
      <c r="NAK120" s="249"/>
      <c r="NAL120" s="249"/>
      <c r="NAM120" s="249"/>
      <c r="NAN120" s="249"/>
      <c r="NAO120" s="249"/>
      <c r="NAP120" s="249"/>
      <c r="NAQ120" s="249"/>
      <c r="NAR120" s="249"/>
      <c r="NAS120" s="249"/>
      <c r="NAT120" s="249"/>
      <c r="NAU120" s="249"/>
      <c r="NAV120" s="249"/>
      <c r="NAW120" s="249"/>
      <c r="NAX120" s="249"/>
      <c r="NAY120" s="249"/>
      <c r="NAZ120" s="249"/>
      <c r="NBA120" s="249"/>
      <c r="NBB120" s="249"/>
      <c r="NBC120" s="249"/>
      <c r="NBD120" s="249"/>
      <c r="NBE120" s="249"/>
      <c r="NBF120" s="249"/>
      <c r="NBG120" s="249"/>
      <c r="NBH120" s="249"/>
      <c r="NBI120" s="249"/>
      <c r="NBJ120" s="249"/>
      <c r="NBK120" s="249"/>
      <c r="NBL120" s="249"/>
      <c r="NBM120" s="249"/>
      <c r="NBN120" s="249"/>
      <c r="NBO120" s="249"/>
      <c r="NBP120" s="249"/>
      <c r="NBQ120" s="249"/>
      <c r="NBR120" s="249"/>
      <c r="NBS120" s="249"/>
      <c r="NBT120" s="249"/>
      <c r="NBU120" s="249"/>
      <c r="NBV120" s="249"/>
      <c r="NBW120" s="249"/>
      <c r="NBX120" s="249"/>
      <c r="NBY120" s="249"/>
      <c r="NBZ120" s="249"/>
      <c r="NCA120" s="249"/>
      <c r="NCB120" s="249"/>
      <c r="NCC120" s="249"/>
      <c r="NCD120" s="249"/>
      <c r="NCE120" s="249"/>
      <c r="NCF120" s="249"/>
      <c r="NCG120" s="249"/>
      <c r="NCH120" s="249"/>
      <c r="NCI120" s="249"/>
      <c r="NCJ120" s="249"/>
      <c r="NCK120" s="249"/>
      <c r="NCL120" s="249"/>
      <c r="NCM120" s="249"/>
      <c r="NCN120" s="249"/>
      <c r="NCO120" s="249"/>
      <c r="NCP120" s="249"/>
      <c r="NCQ120" s="249"/>
      <c r="NCR120" s="249"/>
      <c r="NCS120" s="249"/>
      <c r="NCT120" s="249"/>
      <c r="NCU120" s="249"/>
      <c r="NCV120" s="249"/>
      <c r="NCW120" s="249"/>
      <c r="NCX120" s="249"/>
      <c r="NCY120" s="249"/>
      <c r="NCZ120" s="249"/>
      <c r="NDA120" s="249"/>
      <c r="NDB120" s="249"/>
      <c r="NDC120" s="249"/>
      <c r="NDD120" s="249"/>
      <c r="NDE120" s="249"/>
      <c r="NDF120" s="249"/>
      <c r="NDG120" s="249"/>
      <c r="NDH120" s="249"/>
      <c r="NDI120" s="249"/>
      <c r="NDJ120" s="249"/>
      <c r="NDK120" s="249"/>
      <c r="NDL120" s="249"/>
      <c r="NDM120" s="249"/>
      <c r="NDN120" s="249"/>
      <c r="NDO120" s="249"/>
      <c r="NDP120" s="249"/>
      <c r="NDQ120" s="249"/>
      <c r="NDR120" s="249"/>
      <c r="NDS120" s="249"/>
      <c r="NDT120" s="249"/>
      <c r="NDU120" s="249"/>
      <c r="NDV120" s="249"/>
      <c r="NDW120" s="249"/>
      <c r="NDX120" s="249"/>
      <c r="NDY120" s="249"/>
      <c r="NDZ120" s="249"/>
      <c r="NEA120" s="249"/>
      <c r="NEB120" s="249"/>
      <c r="NEC120" s="249"/>
      <c r="NED120" s="249"/>
      <c r="NEE120" s="249"/>
      <c r="NEF120" s="249"/>
      <c r="NEG120" s="249"/>
      <c r="NEH120" s="249"/>
      <c r="NEI120" s="249"/>
      <c r="NEJ120" s="249"/>
      <c r="NEK120" s="249"/>
      <c r="NEL120" s="249"/>
      <c r="NEM120" s="249"/>
      <c r="NEN120" s="249"/>
      <c r="NEO120" s="249"/>
      <c r="NEP120" s="249"/>
      <c r="NEQ120" s="249"/>
      <c r="NER120" s="249"/>
      <c r="NES120" s="249"/>
      <c r="NET120" s="249"/>
      <c r="NEU120" s="249"/>
      <c r="NEV120" s="249"/>
      <c r="NEW120" s="249"/>
      <c r="NEX120" s="249"/>
      <c r="NEY120" s="249"/>
      <c r="NEZ120" s="249"/>
      <c r="NFA120" s="249"/>
      <c r="NFB120" s="249"/>
      <c r="NFC120" s="249"/>
      <c r="NFD120" s="249"/>
      <c r="NFE120" s="249"/>
      <c r="NFF120" s="249"/>
      <c r="NFG120" s="249"/>
      <c r="NFH120" s="249"/>
      <c r="NFI120" s="249"/>
      <c r="NFJ120" s="249"/>
      <c r="NFK120" s="249"/>
      <c r="NFL120" s="249"/>
      <c r="NFM120" s="249"/>
      <c r="NFN120" s="249"/>
      <c r="NFO120" s="249"/>
      <c r="NFP120" s="249"/>
      <c r="NFQ120" s="249"/>
      <c r="NFR120" s="249"/>
      <c r="NFS120" s="249"/>
      <c r="NFT120" s="249"/>
      <c r="NFU120" s="249"/>
      <c r="NFV120" s="249"/>
      <c r="NFW120" s="249"/>
      <c r="NFX120" s="249"/>
      <c r="NFY120" s="249"/>
      <c r="NFZ120" s="249"/>
      <c r="NGA120" s="249"/>
      <c r="NGB120" s="249"/>
      <c r="NGC120" s="249"/>
      <c r="NGD120" s="249"/>
      <c r="NGE120" s="249"/>
      <c r="NGF120" s="249"/>
      <c r="NGG120" s="249"/>
      <c r="NGH120" s="249"/>
      <c r="NGI120" s="249"/>
      <c r="NGJ120" s="249"/>
      <c r="NGK120" s="249"/>
      <c r="NGL120" s="249"/>
      <c r="NGM120" s="249"/>
      <c r="NGN120" s="249"/>
      <c r="NGO120" s="249"/>
      <c r="NGP120" s="249"/>
      <c r="NGQ120" s="249"/>
      <c r="NGR120" s="249"/>
      <c r="NGS120" s="249"/>
      <c r="NGT120" s="249"/>
      <c r="NGU120" s="249"/>
      <c r="NGV120" s="249"/>
      <c r="NGW120" s="249"/>
      <c r="NGX120" s="249"/>
      <c r="NGY120" s="249"/>
      <c r="NGZ120" s="249"/>
      <c r="NHA120" s="249"/>
      <c r="NHB120" s="249"/>
      <c r="NHC120" s="249"/>
      <c r="NHD120" s="249"/>
      <c r="NHE120" s="249"/>
      <c r="NHF120" s="249"/>
      <c r="NHG120" s="249"/>
      <c r="NHH120" s="249"/>
      <c r="NHI120" s="249"/>
      <c r="NHJ120" s="249"/>
      <c r="NHK120" s="249"/>
      <c r="NHL120" s="249"/>
      <c r="NHM120" s="249"/>
      <c r="NHN120" s="249"/>
      <c r="NHO120" s="249"/>
      <c r="NHP120" s="249"/>
      <c r="NHQ120" s="249"/>
      <c r="NHR120" s="249"/>
      <c r="NHS120" s="249"/>
      <c r="NHT120" s="249"/>
      <c r="NHU120" s="249"/>
      <c r="NHV120" s="249"/>
      <c r="NHW120" s="249"/>
      <c r="NHX120" s="249"/>
      <c r="NHY120" s="249"/>
      <c r="NHZ120" s="249"/>
      <c r="NIA120" s="249"/>
      <c r="NIB120" s="249"/>
      <c r="NIC120" s="249"/>
      <c r="NID120" s="249"/>
      <c r="NIE120" s="249"/>
      <c r="NIF120" s="249"/>
      <c r="NIG120" s="249"/>
      <c r="NIH120" s="249"/>
      <c r="NII120" s="249"/>
      <c r="NIJ120" s="249"/>
      <c r="NIK120" s="249"/>
      <c r="NIL120" s="249"/>
      <c r="NIM120" s="249"/>
      <c r="NIN120" s="249"/>
      <c r="NIO120" s="249"/>
      <c r="NIP120" s="249"/>
      <c r="NIQ120" s="249"/>
      <c r="NIR120" s="249"/>
      <c r="NIS120" s="249"/>
      <c r="NIT120" s="249"/>
      <c r="NIU120" s="249"/>
      <c r="NIV120" s="249"/>
      <c r="NIW120" s="249"/>
      <c r="NIX120" s="249"/>
      <c r="NIY120" s="249"/>
      <c r="NIZ120" s="249"/>
      <c r="NJA120" s="249"/>
      <c r="NJB120" s="249"/>
      <c r="NJC120" s="249"/>
      <c r="NJD120" s="249"/>
      <c r="NJE120" s="249"/>
      <c r="NJF120" s="249"/>
      <c r="NJG120" s="249"/>
      <c r="NJH120" s="249"/>
      <c r="NJI120" s="249"/>
      <c r="NJJ120" s="249"/>
      <c r="NJK120" s="249"/>
      <c r="NJL120" s="249"/>
      <c r="NJM120" s="249"/>
      <c r="NJN120" s="249"/>
      <c r="NJO120" s="249"/>
      <c r="NJP120" s="249"/>
      <c r="NJQ120" s="249"/>
      <c r="NJR120" s="249"/>
      <c r="NJS120" s="249"/>
      <c r="NJT120" s="249"/>
      <c r="NJU120" s="249"/>
      <c r="NJV120" s="249"/>
      <c r="NJW120" s="249"/>
      <c r="NJX120" s="249"/>
      <c r="NJY120" s="249"/>
      <c r="NJZ120" s="249"/>
      <c r="NKA120" s="249"/>
      <c r="NKB120" s="249"/>
      <c r="NKC120" s="249"/>
      <c r="NKD120" s="249"/>
      <c r="NKE120" s="249"/>
      <c r="NKF120" s="249"/>
      <c r="NKG120" s="249"/>
      <c r="NKH120" s="249"/>
      <c r="NKI120" s="249"/>
      <c r="NKJ120" s="249"/>
      <c r="NKK120" s="249"/>
      <c r="NKL120" s="249"/>
      <c r="NKM120" s="249"/>
      <c r="NKN120" s="249"/>
      <c r="NKO120" s="249"/>
      <c r="NKP120" s="249"/>
      <c r="NKQ120" s="249"/>
      <c r="NKR120" s="249"/>
      <c r="NKS120" s="249"/>
      <c r="NKT120" s="249"/>
      <c r="NKU120" s="249"/>
      <c r="NKV120" s="249"/>
      <c r="NKW120" s="249"/>
      <c r="NKX120" s="249"/>
      <c r="NKY120" s="249"/>
      <c r="NKZ120" s="249"/>
      <c r="NLA120" s="249"/>
      <c r="NLB120" s="249"/>
      <c r="NLC120" s="249"/>
      <c r="NLD120" s="249"/>
      <c r="NLE120" s="249"/>
      <c r="NLF120" s="249"/>
      <c r="NLG120" s="249"/>
      <c r="NLH120" s="249"/>
      <c r="NLI120" s="249"/>
      <c r="NLJ120" s="249"/>
      <c r="NLK120" s="249"/>
      <c r="NLL120" s="249"/>
      <c r="NLM120" s="249"/>
      <c r="NLN120" s="249"/>
      <c r="NLO120" s="249"/>
      <c r="NLP120" s="249"/>
      <c r="NLQ120" s="249"/>
      <c r="NLR120" s="249"/>
      <c r="NLS120" s="249"/>
      <c r="NLT120" s="249"/>
      <c r="NLU120" s="249"/>
      <c r="NLV120" s="249"/>
      <c r="NLW120" s="249"/>
      <c r="NLX120" s="249"/>
      <c r="NLY120" s="249"/>
      <c r="NLZ120" s="249"/>
      <c r="NMA120" s="249"/>
      <c r="NMB120" s="249"/>
      <c r="NMC120" s="249"/>
      <c r="NMD120" s="249"/>
      <c r="NME120" s="249"/>
      <c r="NMF120" s="249"/>
      <c r="NMG120" s="249"/>
      <c r="NMH120" s="249"/>
      <c r="NMI120" s="249"/>
      <c r="NMJ120" s="249"/>
      <c r="NMK120" s="249"/>
      <c r="NML120" s="249"/>
      <c r="NMM120" s="249"/>
      <c r="NMN120" s="249"/>
      <c r="NMO120" s="249"/>
      <c r="NMP120" s="249"/>
      <c r="NMQ120" s="249"/>
      <c r="NMR120" s="249"/>
      <c r="NMS120" s="249"/>
      <c r="NMT120" s="249"/>
      <c r="NMU120" s="249"/>
      <c r="NMV120" s="249"/>
      <c r="NMW120" s="249"/>
      <c r="NMX120" s="249"/>
      <c r="NMY120" s="249"/>
      <c r="NMZ120" s="249"/>
      <c r="NNA120" s="249"/>
      <c r="NNB120" s="249"/>
      <c r="NNC120" s="249"/>
      <c r="NND120" s="249"/>
      <c r="NNE120" s="249"/>
      <c r="NNF120" s="249"/>
      <c r="NNG120" s="249"/>
      <c r="NNH120" s="249"/>
      <c r="NNI120" s="249"/>
      <c r="NNJ120" s="249"/>
      <c r="NNK120" s="249"/>
      <c r="NNL120" s="249"/>
      <c r="NNM120" s="249"/>
      <c r="NNN120" s="249"/>
      <c r="NNO120" s="249"/>
      <c r="NNP120" s="249"/>
      <c r="NNQ120" s="249"/>
      <c r="NNR120" s="249"/>
      <c r="NNS120" s="249"/>
      <c r="NNT120" s="249"/>
      <c r="NNU120" s="249"/>
      <c r="NNV120" s="249"/>
      <c r="NNW120" s="249"/>
      <c r="NNX120" s="249"/>
      <c r="NNY120" s="249"/>
      <c r="NNZ120" s="249"/>
      <c r="NOA120" s="249"/>
      <c r="NOB120" s="249"/>
      <c r="NOC120" s="249"/>
      <c r="NOD120" s="249"/>
      <c r="NOE120" s="249"/>
      <c r="NOF120" s="249"/>
      <c r="NOG120" s="249"/>
      <c r="NOH120" s="249"/>
      <c r="NOI120" s="249"/>
      <c r="NOJ120" s="249"/>
      <c r="NOK120" s="249"/>
      <c r="NOL120" s="249"/>
      <c r="NOM120" s="249"/>
      <c r="NON120" s="249"/>
      <c r="NOO120" s="249"/>
      <c r="NOP120" s="249"/>
      <c r="NOQ120" s="249"/>
      <c r="NOR120" s="249"/>
      <c r="NOS120" s="249"/>
      <c r="NOT120" s="249"/>
      <c r="NOU120" s="249"/>
      <c r="NOV120" s="249"/>
      <c r="NOW120" s="249"/>
      <c r="NOX120" s="249"/>
      <c r="NOY120" s="249"/>
      <c r="NOZ120" s="249"/>
      <c r="NPA120" s="249"/>
      <c r="NPB120" s="249"/>
      <c r="NPC120" s="249"/>
      <c r="NPD120" s="249"/>
      <c r="NPE120" s="249"/>
      <c r="NPF120" s="249"/>
      <c r="NPG120" s="249"/>
      <c r="NPH120" s="249"/>
      <c r="NPI120" s="249"/>
      <c r="NPJ120" s="249"/>
      <c r="NPK120" s="249"/>
      <c r="NPL120" s="249"/>
      <c r="NPM120" s="249"/>
      <c r="NPN120" s="249"/>
      <c r="NPO120" s="249"/>
      <c r="NPP120" s="249"/>
      <c r="NPQ120" s="249"/>
      <c r="NPR120" s="249"/>
      <c r="NPS120" s="249"/>
      <c r="NPT120" s="249"/>
      <c r="NPU120" s="249"/>
      <c r="NPV120" s="249"/>
      <c r="NPW120" s="249"/>
      <c r="NPX120" s="249"/>
      <c r="NPY120" s="249"/>
      <c r="NPZ120" s="249"/>
      <c r="NQA120" s="249"/>
      <c r="NQB120" s="249"/>
      <c r="NQC120" s="249"/>
      <c r="NQD120" s="249"/>
      <c r="NQE120" s="249"/>
      <c r="NQF120" s="249"/>
      <c r="NQG120" s="249"/>
      <c r="NQH120" s="249"/>
      <c r="NQI120" s="249"/>
      <c r="NQJ120" s="249"/>
      <c r="NQK120" s="249"/>
      <c r="NQL120" s="249"/>
      <c r="NQM120" s="249"/>
      <c r="NQN120" s="249"/>
      <c r="NQO120" s="249"/>
      <c r="NQP120" s="249"/>
      <c r="NQQ120" s="249"/>
      <c r="NQR120" s="249"/>
      <c r="NQS120" s="249"/>
      <c r="NQT120" s="249"/>
      <c r="NQU120" s="249"/>
      <c r="NQV120" s="249"/>
      <c r="NQW120" s="249"/>
      <c r="NQX120" s="249"/>
      <c r="NQY120" s="249"/>
      <c r="NQZ120" s="249"/>
      <c r="NRA120" s="249"/>
      <c r="NRB120" s="249"/>
      <c r="NRC120" s="249"/>
      <c r="NRD120" s="249"/>
      <c r="NRE120" s="249"/>
      <c r="NRF120" s="249"/>
      <c r="NRG120" s="249"/>
      <c r="NRH120" s="249"/>
      <c r="NRI120" s="249"/>
      <c r="NRJ120" s="249"/>
      <c r="NRK120" s="249"/>
      <c r="NRL120" s="249"/>
      <c r="NRM120" s="249"/>
      <c r="NRN120" s="249"/>
      <c r="NRO120" s="249"/>
      <c r="NRP120" s="249"/>
      <c r="NRQ120" s="249"/>
      <c r="NRR120" s="249"/>
      <c r="NRS120" s="249"/>
      <c r="NRT120" s="249"/>
      <c r="NRU120" s="249"/>
      <c r="NRV120" s="249"/>
      <c r="NRW120" s="249"/>
      <c r="NRX120" s="249"/>
      <c r="NRY120" s="249"/>
      <c r="NRZ120" s="249"/>
      <c r="NSA120" s="249"/>
      <c r="NSB120" s="249"/>
      <c r="NSC120" s="249"/>
      <c r="NSD120" s="249"/>
      <c r="NSE120" s="249"/>
      <c r="NSF120" s="249"/>
      <c r="NSG120" s="249"/>
      <c r="NSH120" s="249"/>
      <c r="NSI120" s="249"/>
      <c r="NSJ120" s="249"/>
      <c r="NSK120" s="249"/>
      <c r="NSL120" s="249"/>
      <c r="NSM120" s="249"/>
      <c r="NSN120" s="249"/>
      <c r="NSO120" s="249"/>
      <c r="NSP120" s="249"/>
      <c r="NSQ120" s="249"/>
      <c r="NSR120" s="249"/>
      <c r="NSS120" s="249"/>
      <c r="NST120" s="249"/>
      <c r="NSU120" s="249"/>
      <c r="NSV120" s="249"/>
      <c r="NSW120" s="249"/>
      <c r="NSX120" s="249"/>
      <c r="NSY120" s="249"/>
      <c r="NSZ120" s="249"/>
      <c r="NTA120" s="249"/>
      <c r="NTB120" s="249"/>
      <c r="NTC120" s="249"/>
      <c r="NTD120" s="249"/>
      <c r="NTE120" s="249"/>
      <c r="NTF120" s="249"/>
      <c r="NTG120" s="249"/>
      <c r="NTH120" s="249"/>
      <c r="NTI120" s="249"/>
      <c r="NTJ120" s="249"/>
      <c r="NTK120" s="249"/>
      <c r="NTL120" s="249"/>
      <c r="NTM120" s="249"/>
      <c r="NTN120" s="249"/>
      <c r="NTO120" s="249"/>
      <c r="NTP120" s="249"/>
      <c r="NTQ120" s="249"/>
      <c r="NTR120" s="249"/>
      <c r="NTS120" s="249"/>
      <c r="NTT120" s="249"/>
      <c r="NTU120" s="249"/>
      <c r="NTV120" s="249"/>
      <c r="NTW120" s="249"/>
      <c r="NTX120" s="249"/>
      <c r="NTY120" s="249"/>
      <c r="NTZ120" s="249"/>
      <c r="NUA120" s="249"/>
      <c r="NUB120" s="249"/>
      <c r="NUC120" s="249"/>
      <c r="NUD120" s="249"/>
      <c r="NUE120" s="249"/>
      <c r="NUF120" s="249"/>
      <c r="NUG120" s="249"/>
      <c r="NUH120" s="249"/>
      <c r="NUI120" s="249"/>
      <c r="NUJ120" s="249"/>
      <c r="NUK120" s="249"/>
      <c r="NUL120" s="249"/>
      <c r="NUM120" s="249"/>
      <c r="NUN120" s="249"/>
      <c r="NUO120" s="249"/>
      <c r="NUP120" s="249"/>
      <c r="NUQ120" s="249"/>
      <c r="NUR120" s="249"/>
      <c r="NUS120" s="249"/>
      <c r="NUT120" s="249"/>
      <c r="NUU120" s="249"/>
      <c r="NUV120" s="249"/>
      <c r="NUW120" s="249"/>
      <c r="NUX120" s="249"/>
      <c r="NUY120" s="249"/>
      <c r="NUZ120" s="249"/>
      <c r="NVA120" s="249"/>
      <c r="NVB120" s="249"/>
      <c r="NVC120" s="249"/>
      <c r="NVD120" s="249"/>
      <c r="NVE120" s="249"/>
      <c r="NVF120" s="249"/>
      <c r="NVG120" s="249"/>
      <c r="NVH120" s="249"/>
      <c r="NVI120" s="249"/>
      <c r="NVJ120" s="249"/>
      <c r="NVK120" s="249"/>
      <c r="NVL120" s="249"/>
      <c r="NVM120" s="249"/>
      <c r="NVN120" s="249"/>
      <c r="NVO120" s="249"/>
      <c r="NVP120" s="249"/>
      <c r="NVQ120" s="249"/>
      <c r="NVR120" s="249"/>
      <c r="NVS120" s="249"/>
      <c r="NVT120" s="249"/>
      <c r="NVU120" s="249"/>
      <c r="NVV120" s="249"/>
      <c r="NVW120" s="249"/>
      <c r="NVX120" s="249"/>
      <c r="NVY120" s="249"/>
      <c r="NVZ120" s="249"/>
      <c r="NWA120" s="249"/>
      <c r="NWB120" s="249"/>
      <c r="NWC120" s="249"/>
      <c r="NWD120" s="249"/>
      <c r="NWE120" s="249"/>
      <c r="NWF120" s="249"/>
      <c r="NWG120" s="249"/>
      <c r="NWH120" s="249"/>
      <c r="NWI120" s="249"/>
      <c r="NWJ120" s="249"/>
      <c r="NWK120" s="249"/>
      <c r="NWL120" s="249"/>
      <c r="NWM120" s="249"/>
      <c r="NWN120" s="249"/>
      <c r="NWO120" s="249"/>
      <c r="NWP120" s="249"/>
      <c r="NWQ120" s="249"/>
      <c r="NWR120" s="249"/>
      <c r="NWS120" s="249"/>
      <c r="NWT120" s="249"/>
      <c r="NWU120" s="249"/>
      <c r="NWV120" s="249"/>
      <c r="NWW120" s="249"/>
      <c r="NWX120" s="249"/>
      <c r="NWY120" s="249"/>
      <c r="NWZ120" s="249"/>
      <c r="NXA120" s="249"/>
      <c r="NXB120" s="249"/>
      <c r="NXC120" s="249"/>
      <c r="NXD120" s="249"/>
      <c r="NXE120" s="249"/>
      <c r="NXF120" s="249"/>
      <c r="NXG120" s="249"/>
      <c r="NXH120" s="249"/>
      <c r="NXI120" s="249"/>
      <c r="NXJ120" s="249"/>
      <c r="NXK120" s="249"/>
      <c r="NXL120" s="249"/>
      <c r="NXM120" s="249"/>
      <c r="NXN120" s="249"/>
      <c r="NXO120" s="249"/>
      <c r="NXP120" s="249"/>
      <c r="NXQ120" s="249"/>
      <c r="NXR120" s="249"/>
      <c r="NXS120" s="249"/>
      <c r="NXT120" s="249"/>
      <c r="NXU120" s="249"/>
      <c r="NXV120" s="249"/>
      <c r="NXW120" s="249"/>
      <c r="NXX120" s="249"/>
      <c r="NXY120" s="249"/>
      <c r="NXZ120" s="249"/>
      <c r="NYA120" s="249"/>
      <c r="NYB120" s="249"/>
      <c r="NYC120" s="249"/>
      <c r="NYD120" s="249"/>
      <c r="NYE120" s="249"/>
      <c r="NYF120" s="249"/>
      <c r="NYG120" s="249"/>
      <c r="NYH120" s="249"/>
      <c r="NYI120" s="249"/>
      <c r="NYJ120" s="249"/>
      <c r="NYK120" s="249"/>
      <c r="NYL120" s="249"/>
      <c r="NYM120" s="249"/>
      <c r="NYN120" s="249"/>
      <c r="NYO120" s="249"/>
      <c r="NYP120" s="249"/>
      <c r="NYQ120" s="249"/>
      <c r="NYR120" s="249"/>
      <c r="NYS120" s="249"/>
      <c r="NYT120" s="249"/>
      <c r="NYU120" s="249"/>
      <c r="NYV120" s="249"/>
      <c r="NYW120" s="249"/>
      <c r="NYX120" s="249"/>
      <c r="NYY120" s="249"/>
      <c r="NYZ120" s="249"/>
      <c r="NZA120" s="249"/>
      <c r="NZB120" s="249"/>
      <c r="NZC120" s="249"/>
      <c r="NZD120" s="249"/>
      <c r="NZE120" s="249"/>
      <c r="NZF120" s="249"/>
      <c r="NZG120" s="249"/>
      <c r="NZH120" s="249"/>
      <c r="NZI120" s="249"/>
      <c r="NZJ120" s="249"/>
      <c r="NZK120" s="249"/>
      <c r="NZL120" s="249"/>
      <c r="NZM120" s="249"/>
      <c r="NZN120" s="249"/>
      <c r="NZO120" s="249"/>
      <c r="NZP120" s="249"/>
      <c r="NZQ120" s="249"/>
      <c r="NZR120" s="249"/>
      <c r="NZS120" s="249"/>
      <c r="NZT120" s="249"/>
      <c r="NZU120" s="249"/>
      <c r="NZV120" s="249"/>
      <c r="NZW120" s="249"/>
      <c r="NZX120" s="249"/>
      <c r="NZY120" s="249"/>
      <c r="NZZ120" s="249"/>
      <c r="OAA120" s="249"/>
      <c r="OAB120" s="249"/>
      <c r="OAC120" s="249"/>
      <c r="OAD120" s="249"/>
      <c r="OAE120" s="249"/>
      <c r="OAF120" s="249"/>
      <c r="OAG120" s="249"/>
      <c r="OAH120" s="249"/>
      <c r="OAI120" s="249"/>
      <c r="OAJ120" s="249"/>
      <c r="OAK120" s="249"/>
      <c r="OAL120" s="249"/>
      <c r="OAM120" s="249"/>
      <c r="OAN120" s="249"/>
      <c r="OAO120" s="249"/>
      <c r="OAP120" s="249"/>
      <c r="OAQ120" s="249"/>
      <c r="OAR120" s="249"/>
      <c r="OAS120" s="249"/>
      <c r="OAT120" s="249"/>
      <c r="OAU120" s="249"/>
      <c r="OAV120" s="249"/>
      <c r="OAW120" s="249"/>
      <c r="OAX120" s="249"/>
      <c r="OAY120" s="249"/>
      <c r="OAZ120" s="249"/>
      <c r="OBA120" s="249"/>
      <c r="OBB120" s="249"/>
      <c r="OBC120" s="249"/>
      <c r="OBD120" s="249"/>
      <c r="OBE120" s="249"/>
      <c r="OBF120" s="249"/>
      <c r="OBG120" s="249"/>
      <c r="OBH120" s="249"/>
      <c r="OBI120" s="249"/>
      <c r="OBJ120" s="249"/>
      <c r="OBK120" s="249"/>
      <c r="OBL120" s="249"/>
      <c r="OBM120" s="249"/>
      <c r="OBN120" s="249"/>
      <c r="OBO120" s="249"/>
      <c r="OBP120" s="249"/>
      <c r="OBQ120" s="249"/>
      <c r="OBR120" s="249"/>
      <c r="OBS120" s="249"/>
      <c r="OBT120" s="249"/>
      <c r="OBU120" s="249"/>
      <c r="OBV120" s="249"/>
      <c r="OBW120" s="249"/>
      <c r="OBX120" s="249"/>
      <c r="OBY120" s="249"/>
      <c r="OBZ120" s="249"/>
      <c r="OCA120" s="249"/>
      <c r="OCB120" s="249"/>
      <c r="OCC120" s="249"/>
      <c r="OCD120" s="249"/>
      <c r="OCE120" s="249"/>
      <c r="OCF120" s="249"/>
      <c r="OCG120" s="249"/>
      <c r="OCH120" s="249"/>
      <c r="OCI120" s="249"/>
      <c r="OCJ120" s="249"/>
      <c r="OCK120" s="249"/>
      <c r="OCL120" s="249"/>
      <c r="OCM120" s="249"/>
      <c r="OCN120" s="249"/>
      <c r="OCO120" s="249"/>
      <c r="OCP120" s="249"/>
      <c r="OCQ120" s="249"/>
      <c r="OCR120" s="249"/>
      <c r="OCS120" s="249"/>
      <c r="OCT120" s="249"/>
      <c r="OCU120" s="249"/>
      <c r="OCV120" s="249"/>
      <c r="OCW120" s="249"/>
      <c r="OCX120" s="249"/>
      <c r="OCY120" s="249"/>
      <c r="OCZ120" s="249"/>
      <c r="ODA120" s="249"/>
      <c r="ODB120" s="249"/>
      <c r="ODC120" s="249"/>
      <c r="ODD120" s="249"/>
      <c r="ODE120" s="249"/>
      <c r="ODF120" s="249"/>
      <c r="ODG120" s="249"/>
      <c r="ODH120" s="249"/>
      <c r="ODI120" s="249"/>
      <c r="ODJ120" s="249"/>
      <c r="ODK120" s="249"/>
      <c r="ODL120" s="249"/>
      <c r="ODM120" s="249"/>
      <c r="ODN120" s="249"/>
      <c r="ODO120" s="249"/>
      <c r="ODP120" s="249"/>
      <c r="ODQ120" s="249"/>
      <c r="ODR120" s="249"/>
      <c r="ODS120" s="249"/>
      <c r="ODT120" s="249"/>
      <c r="ODU120" s="249"/>
      <c r="ODV120" s="249"/>
      <c r="ODW120" s="249"/>
      <c r="ODX120" s="249"/>
      <c r="ODY120" s="249"/>
      <c r="ODZ120" s="249"/>
      <c r="OEA120" s="249"/>
      <c r="OEB120" s="249"/>
      <c r="OEC120" s="249"/>
      <c r="OED120" s="249"/>
      <c r="OEE120" s="249"/>
      <c r="OEF120" s="249"/>
      <c r="OEG120" s="249"/>
      <c r="OEH120" s="249"/>
      <c r="OEI120" s="249"/>
      <c r="OEJ120" s="249"/>
      <c r="OEK120" s="249"/>
      <c r="OEL120" s="249"/>
      <c r="OEM120" s="249"/>
      <c r="OEN120" s="249"/>
      <c r="OEO120" s="249"/>
      <c r="OEP120" s="249"/>
      <c r="OEQ120" s="249"/>
      <c r="OER120" s="249"/>
      <c r="OES120" s="249"/>
      <c r="OET120" s="249"/>
      <c r="OEU120" s="249"/>
      <c r="OEV120" s="249"/>
      <c r="OEW120" s="249"/>
      <c r="OEX120" s="249"/>
      <c r="OEY120" s="249"/>
      <c r="OEZ120" s="249"/>
      <c r="OFA120" s="249"/>
      <c r="OFB120" s="249"/>
      <c r="OFC120" s="249"/>
      <c r="OFD120" s="249"/>
      <c r="OFE120" s="249"/>
      <c r="OFF120" s="249"/>
      <c r="OFG120" s="249"/>
      <c r="OFH120" s="249"/>
      <c r="OFI120" s="249"/>
      <c r="OFJ120" s="249"/>
      <c r="OFK120" s="249"/>
      <c r="OFL120" s="249"/>
      <c r="OFM120" s="249"/>
      <c r="OFN120" s="249"/>
      <c r="OFO120" s="249"/>
      <c r="OFP120" s="249"/>
      <c r="OFQ120" s="249"/>
      <c r="OFR120" s="249"/>
      <c r="OFS120" s="249"/>
      <c r="OFT120" s="249"/>
      <c r="OFU120" s="249"/>
      <c r="OFV120" s="249"/>
      <c r="OFW120" s="249"/>
      <c r="OFX120" s="249"/>
      <c r="OFY120" s="249"/>
      <c r="OFZ120" s="249"/>
      <c r="OGA120" s="249"/>
      <c r="OGB120" s="249"/>
      <c r="OGC120" s="249"/>
      <c r="OGD120" s="249"/>
      <c r="OGE120" s="249"/>
      <c r="OGF120" s="249"/>
      <c r="OGG120" s="249"/>
      <c r="OGH120" s="249"/>
      <c r="OGI120" s="249"/>
      <c r="OGJ120" s="249"/>
      <c r="OGK120" s="249"/>
      <c r="OGL120" s="249"/>
      <c r="OGM120" s="249"/>
      <c r="OGN120" s="249"/>
      <c r="OGO120" s="249"/>
      <c r="OGP120" s="249"/>
      <c r="OGQ120" s="249"/>
      <c r="OGR120" s="249"/>
      <c r="OGS120" s="249"/>
      <c r="OGT120" s="249"/>
      <c r="OGU120" s="249"/>
      <c r="OGV120" s="249"/>
      <c r="OGW120" s="249"/>
      <c r="OGX120" s="249"/>
      <c r="OGY120" s="249"/>
      <c r="OGZ120" s="249"/>
      <c r="OHA120" s="249"/>
      <c r="OHB120" s="249"/>
      <c r="OHC120" s="249"/>
      <c r="OHD120" s="249"/>
      <c r="OHE120" s="249"/>
      <c r="OHF120" s="249"/>
      <c r="OHG120" s="249"/>
      <c r="OHH120" s="249"/>
      <c r="OHI120" s="249"/>
      <c r="OHJ120" s="249"/>
      <c r="OHK120" s="249"/>
      <c r="OHL120" s="249"/>
      <c r="OHM120" s="249"/>
      <c r="OHN120" s="249"/>
      <c r="OHO120" s="249"/>
      <c r="OHP120" s="249"/>
      <c r="OHQ120" s="249"/>
      <c r="OHR120" s="249"/>
      <c r="OHS120" s="249"/>
      <c r="OHT120" s="249"/>
      <c r="OHU120" s="249"/>
      <c r="OHV120" s="249"/>
      <c r="OHW120" s="249"/>
      <c r="OHX120" s="249"/>
      <c r="OHY120" s="249"/>
      <c r="OHZ120" s="249"/>
      <c r="OIA120" s="249"/>
      <c r="OIB120" s="249"/>
      <c r="OIC120" s="249"/>
      <c r="OID120" s="249"/>
      <c r="OIE120" s="249"/>
      <c r="OIF120" s="249"/>
      <c r="OIG120" s="249"/>
      <c r="OIH120" s="249"/>
      <c r="OII120" s="249"/>
      <c r="OIJ120" s="249"/>
      <c r="OIK120" s="249"/>
      <c r="OIL120" s="249"/>
      <c r="OIM120" s="249"/>
      <c r="OIN120" s="249"/>
      <c r="OIO120" s="249"/>
      <c r="OIP120" s="249"/>
      <c r="OIQ120" s="249"/>
      <c r="OIR120" s="249"/>
      <c r="OIS120" s="249"/>
      <c r="OIT120" s="249"/>
      <c r="OIU120" s="249"/>
      <c r="OIV120" s="249"/>
      <c r="OIW120" s="249"/>
      <c r="OIX120" s="249"/>
      <c r="OIY120" s="249"/>
      <c r="OIZ120" s="249"/>
      <c r="OJA120" s="249"/>
      <c r="OJB120" s="249"/>
      <c r="OJC120" s="249"/>
      <c r="OJD120" s="249"/>
      <c r="OJE120" s="249"/>
      <c r="OJF120" s="249"/>
      <c r="OJG120" s="249"/>
      <c r="OJH120" s="249"/>
      <c r="OJI120" s="249"/>
      <c r="OJJ120" s="249"/>
      <c r="OJK120" s="249"/>
      <c r="OJL120" s="249"/>
      <c r="OJM120" s="249"/>
      <c r="OJN120" s="249"/>
      <c r="OJO120" s="249"/>
      <c r="OJP120" s="249"/>
      <c r="OJQ120" s="249"/>
      <c r="OJR120" s="249"/>
      <c r="OJS120" s="249"/>
      <c r="OJT120" s="249"/>
      <c r="OJU120" s="249"/>
      <c r="OJV120" s="249"/>
      <c r="OJW120" s="249"/>
      <c r="OJX120" s="249"/>
      <c r="OJY120" s="249"/>
      <c r="OJZ120" s="249"/>
      <c r="OKA120" s="249"/>
      <c r="OKB120" s="249"/>
      <c r="OKC120" s="249"/>
      <c r="OKD120" s="249"/>
      <c r="OKE120" s="249"/>
      <c r="OKF120" s="249"/>
      <c r="OKG120" s="249"/>
      <c r="OKH120" s="249"/>
      <c r="OKI120" s="249"/>
      <c r="OKJ120" s="249"/>
      <c r="OKK120" s="249"/>
      <c r="OKL120" s="249"/>
      <c r="OKM120" s="249"/>
      <c r="OKN120" s="249"/>
      <c r="OKO120" s="249"/>
      <c r="OKP120" s="249"/>
      <c r="OKQ120" s="249"/>
      <c r="OKR120" s="249"/>
      <c r="OKS120" s="249"/>
      <c r="OKT120" s="249"/>
      <c r="OKU120" s="249"/>
      <c r="OKV120" s="249"/>
      <c r="OKW120" s="249"/>
      <c r="OKX120" s="249"/>
      <c r="OKY120" s="249"/>
      <c r="OKZ120" s="249"/>
      <c r="OLA120" s="249"/>
      <c r="OLB120" s="249"/>
      <c r="OLC120" s="249"/>
      <c r="OLD120" s="249"/>
      <c r="OLE120" s="249"/>
      <c r="OLF120" s="249"/>
      <c r="OLG120" s="249"/>
      <c r="OLH120" s="249"/>
      <c r="OLI120" s="249"/>
      <c r="OLJ120" s="249"/>
      <c r="OLK120" s="249"/>
      <c r="OLL120" s="249"/>
      <c r="OLM120" s="249"/>
      <c r="OLN120" s="249"/>
      <c r="OLO120" s="249"/>
      <c r="OLP120" s="249"/>
      <c r="OLQ120" s="249"/>
      <c r="OLR120" s="249"/>
      <c r="OLS120" s="249"/>
      <c r="OLT120" s="249"/>
      <c r="OLU120" s="249"/>
      <c r="OLV120" s="249"/>
      <c r="OLW120" s="249"/>
      <c r="OLX120" s="249"/>
      <c r="OLY120" s="249"/>
      <c r="OLZ120" s="249"/>
      <c r="OMA120" s="249"/>
      <c r="OMB120" s="249"/>
      <c r="OMC120" s="249"/>
      <c r="OMD120" s="249"/>
      <c r="OME120" s="249"/>
      <c r="OMF120" s="249"/>
      <c r="OMG120" s="249"/>
      <c r="OMH120" s="249"/>
      <c r="OMI120" s="249"/>
      <c r="OMJ120" s="249"/>
      <c r="OMK120" s="249"/>
      <c r="OML120" s="249"/>
      <c r="OMM120" s="249"/>
      <c r="OMN120" s="249"/>
      <c r="OMO120" s="249"/>
      <c r="OMP120" s="249"/>
      <c r="OMQ120" s="249"/>
      <c r="OMR120" s="249"/>
      <c r="OMS120" s="249"/>
      <c r="OMT120" s="249"/>
      <c r="OMU120" s="249"/>
      <c r="OMV120" s="249"/>
      <c r="OMW120" s="249"/>
      <c r="OMX120" s="249"/>
      <c r="OMY120" s="249"/>
      <c r="OMZ120" s="249"/>
      <c r="ONA120" s="249"/>
      <c r="ONB120" s="249"/>
      <c r="ONC120" s="249"/>
      <c r="OND120" s="249"/>
      <c r="ONE120" s="249"/>
      <c r="ONF120" s="249"/>
      <c r="ONG120" s="249"/>
      <c r="ONH120" s="249"/>
      <c r="ONI120" s="249"/>
      <c r="ONJ120" s="249"/>
      <c r="ONK120" s="249"/>
      <c r="ONL120" s="249"/>
      <c r="ONM120" s="249"/>
      <c r="ONN120" s="249"/>
      <c r="ONO120" s="249"/>
      <c r="ONP120" s="249"/>
      <c r="ONQ120" s="249"/>
      <c r="ONR120" s="249"/>
      <c r="ONS120" s="249"/>
      <c r="ONT120" s="249"/>
      <c r="ONU120" s="249"/>
      <c r="ONV120" s="249"/>
      <c r="ONW120" s="249"/>
      <c r="ONX120" s="249"/>
      <c r="ONY120" s="249"/>
      <c r="ONZ120" s="249"/>
      <c r="OOA120" s="249"/>
      <c r="OOB120" s="249"/>
      <c r="OOC120" s="249"/>
      <c r="OOD120" s="249"/>
      <c r="OOE120" s="249"/>
      <c r="OOF120" s="249"/>
      <c r="OOG120" s="249"/>
      <c r="OOH120" s="249"/>
      <c r="OOI120" s="249"/>
      <c r="OOJ120" s="249"/>
      <c r="OOK120" s="249"/>
      <c r="OOL120" s="249"/>
      <c r="OOM120" s="249"/>
      <c r="OON120" s="249"/>
      <c r="OOO120" s="249"/>
      <c r="OOP120" s="249"/>
      <c r="OOQ120" s="249"/>
      <c r="OOR120" s="249"/>
      <c r="OOS120" s="249"/>
      <c r="OOT120" s="249"/>
      <c r="OOU120" s="249"/>
      <c r="OOV120" s="249"/>
      <c r="OOW120" s="249"/>
      <c r="OOX120" s="249"/>
      <c r="OOY120" s="249"/>
      <c r="OOZ120" s="249"/>
      <c r="OPA120" s="249"/>
      <c r="OPB120" s="249"/>
      <c r="OPC120" s="249"/>
      <c r="OPD120" s="249"/>
      <c r="OPE120" s="249"/>
      <c r="OPF120" s="249"/>
      <c r="OPG120" s="249"/>
      <c r="OPH120" s="249"/>
      <c r="OPI120" s="249"/>
      <c r="OPJ120" s="249"/>
      <c r="OPK120" s="249"/>
      <c r="OPL120" s="249"/>
      <c r="OPM120" s="249"/>
      <c r="OPN120" s="249"/>
      <c r="OPO120" s="249"/>
      <c r="OPP120" s="249"/>
      <c r="OPQ120" s="249"/>
      <c r="OPR120" s="249"/>
      <c r="OPS120" s="249"/>
      <c r="OPT120" s="249"/>
      <c r="OPU120" s="249"/>
      <c r="OPV120" s="249"/>
      <c r="OPW120" s="249"/>
      <c r="OPX120" s="249"/>
      <c r="OPY120" s="249"/>
      <c r="OPZ120" s="249"/>
      <c r="OQA120" s="249"/>
      <c r="OQB120" s="249"/>
      <c r="OQC120" s="249"/>
      <c r="OQD120" s="249"/>
      <c r="OQE120" s="249"/>
      <c r="OQF120" s="249"/>
      <c r="OQG120" s="249"/>
      <c r="OQH120" s="249"/>
      <c r="OQI120" s="249"/>
      <c r="OQJ120" s="249"/>
      <c r="OQK120" s="249"/>
      <c r="OQL120" s="249"/>
      <c r="OQM120" s="249"/>
      <c r="OQN120" s="249"/>
      <c r="OQO120" s="249"/>
      <c r="OQP120" s="249"/>
      <c r="OQQ120" s="249"/>
      <c r="OQR120" s="249"/>
      <c r="OQS120" s="249"/>
      <c r="OQT120" s="249"/>
      <c r="OQU120" s="249"/>
      <c r="OQV120" s="249"/>
      <c r="OQW120" s="249"/>
      <c r="OQX120" s="249"/>
      <c r="OQY120" s="249"/>
      <c r="OQZ120" s="249"/>
      <c r="ORA120" s="249"/>
      <c r="ORB120" s="249"/>
      <c r="ORC120" s="249"/>
      <c r="ORD120" s="249"/>
      <c r="ORE120" s="249"/>
      <c r="ORF120" s="249"/>
      <c r="ORG120" s="249"/>
      <c r="ORH120" s="249"/>
      <c r="ORI120" s="249"/>
      <c r="ORJ120" s="249"/>
      <c r="ORK120" s="249"/>
      <c r="ORL120" s="249"/>
      <c r="ORM120" s="249"/>
      <c r="ORN120" s="249"/>
      <c r="ORO120" s="249"/>
      <c r="ORP120" s="249"/>
      <c r="ORQ120" s="249"/>
      <c r="ORR120" s="249"/>
      <c r="ORS120" s="249"/>
      <c r="ORT120" s="249"/>
      <c r="ORU120" s="249"/>
      <c r="ORV120" s="249"/>
      <c r="ORW120" s="249"/>
      <c r="ORX120" s="249"/>
      <c r="ORY120" s="249"/>
      <c r="ORZ120" s="249"/>
      <c r="OSA120" s="249"/>
      <c r="OSB120" s="249"/>
      <c r="OSC120" s="249"/>
      <c r="OSD120" s="249"/>
      <c r="OSE120" s="249"/>
      <c r="OSF120" s="249"/>
      <c r="OSG120" s="249"/>
      <c r="OSH120" s="249"/>
      <c r="OSI120" s="249"/>
      <c r="OSJ120" s="249"/>
      <c r="OSK120" s="249"/>
      <c r="OSL120" s="249"/>
      <c r="OSM120" s="249"/>
      <c r="OSN120" s="249"/>
      <c r="OSO120" s="249"/>
      <c r="OSP120" s="249"/>
      <c r="OSQ120" s="249"/>
      <c r="OSR120" s="249"/>
      <c r="OSS120" s="249"/>
      <c r="OST120" s="249"/>
      <c r="OSU120" s="249"/>
      <c r="OSV120" s="249"/>
      <c r="OSW120" s="249"/>
      <c r="OSX120" s="249"/>
      <c r="OSY120" s="249"/>
      <c r="OSZ120" s="249"/>
      <c r="OTA120" s="249"/>
      <c r="OTB120" s="249"/>
      <c r="OTC120" s="249"/>
      <c r="OTD120" s="249"/>
      <c r="OTE120" s="249"/>
      <c r="OTF120" s="249"/>
      <c r="OTG120" s="249"/>
      <c r="OTH120" s="249"/>
      <c r="OTI120" s="249"/>
      <c r="OTJ120" s="249"/>
      <c r="OTK120" s="249"/>
      <c r="OTL120" s="249"/>
      <c r="OTM120" s="249"/>
      <c r="OTN120" s="249"/>
      <c r="OTO120" s="249"/>
      <c r="OTP120" s="249"/>
      <c r="OTQ120" s="249"/>
      <c r="OTR120" s="249"/>
      <c r="OTS120" s="249"/>
      <c r="OTT120" s="249"/>
      <c r="OTU120" s="249"/>
      <c r="OTV120" s="249"/>
      <c r="OTW120" s="249"/>
      <c r="OTX120" s="249"/>
      <c r="OTY120" s="249"/>
      <c r="OTZ120" s="249"/>
      <c r="OUA120" s="249"/>
      <c r="OUB120" s="249"/>
      <c r="OUC120" s="249"/>
      <c r="OUD120" s="249"/>
      <c r="OUE120" s="249"/>
      <c r="OUF120" s="249"/>
      <c r="OUG120" s="249"/>
      <c r="OUH120" s="249"/>
      <c r="OUI120" s="249"/>
      <c r="OUJ120" s="249"/>
      <c r="OUK120" s="249"/>
      <c r="OUL120" s="249"/>
      <c r="OUM120" s="249"/>
      <c r="OUN120" s="249"/>
      <c r="OUO120" s="249"/>
      <c r="OUP120" s="249"/>
      <c r="OUQ120" s="249"/>
      <c r="OUR120" s="249"/>
      <c r="OUS120" s="249"/>
      <c r="OUT120" s="249"/>
      <c r="OUU120" s="249"/>
      <c r="OUV120" s="249"/>
      <c r="OUW120" s="249"/>
      <c r="OUX120" s="249"/>
      <c r="OUY120" s="249"/>
      <c r="OUZ120" s="249"/>
      <c r="OVA120" s="249"/>
      <c r="OVB120" s="249"/>
      <c r="OVC120" s="249"/>
      <c r="OVD120" s="249"/>
      <c r="OVE120" s="249"/>
      <c r="OVF120" s="249"/>
      <c r="OVG120" s="249"/>
      <c r="OVH120" s="249"/>
      <c r="OVI120" s="249"/>
      <c r="OVJ120" s="249"/>
      <c r="OVK120" s="249"/>
      <c r="OVL120" s="249"/>
      <c r="OVM120" s="249"/>
      <c r="OVN120" s="249"/>
      <c r="OVO120" s="249"/>
      <c r="OVP120" s="249"/>
      <c r="OVQ120" s="249"/>
      <c r="OVR120" s="249"/>
      <c r="OVS120" s="249"/>
      <c r="OVT120" s="249"/>
      <c r="OVU120" s="249"/>
      <c r="OVV120" s="249"/>
      <c r="OVW120" s="249"/>
      <c r="OVX120" s="249"/>
      <c r="OVY120" s="249"/>
      <c r="OVZ120" s="249"/>
      <c r="OWA120" s="249"/>
      <c r="OWB120" s="249"/>
      <c r="OWC120" s="249"/>
      <c r="OWD120" s="249"/>
      <c r="OWE120" s="249"/>
      <c r="OWF120" s="249"/>
      <c r="OWG120" s="249"/>
      <c r="OWH120" s="249"/>
      <c r="OWI120" s="249"/>
      <c r="OWJ120" s="249"/>
      <c r="OWK120" s="249"/>
      <c r="OWL120" s="249"/>
      <c r="OWM120" s="249"/>
      <c r="OWN120" s="249"/>
      <c r="OWO120" s="249"/>
      <c r="OWP120" s="249"/>
      <c r="OWQ120" s="249"/>
      <c r="OWR120" s="249"/>
      <c r="OWS120" s="249"/>
      <c r="OWT120" s="249"/>
      <c r="OWU120" s="249"/>
      <c r="OWV120" s="249"/>
      <c r="OWW120" s="249"/>
      <c r="OWX120" s="249"/>
      <c r="OWY120" s="249"/>
      <c r="OWZ120" s="249"/>
      <c r="OXA120" s="249"/>
      <c r="OXB120" s="249"/>
      <c r="OXC120" s="249"/>
      <c r="OXD120" s="249"/>
      <c r="OXE120" s="249"/>
      <c r="OXF120" s="249"/>
      <c r="OXG120" s="249"/>
      <c r="OXH120" s="249"/>
      <c r="OXI120" s="249"/>
      <c r="OXJ120" s="249"/>
      <c r="OXK120" s="249"/>
      <c r="OXL120" s="249"/>
      <c r="OXM120" s="249"/>
      <c r="OXN120" s="249"/>
      <c r="OXO120" s="249"/>
      <c r="OXP120" s="249"/>
      <c r="OXQ120" s="249"/>
      <c r="OXR120" s="249"/>
      <c r="OXS120" s="249"/>
      <c r="OXT120" s="249"/>
      <c r="OXU120" s="249"/>
      <c r="OXV120" s="249"/>
      <c r="OXW120" s="249"/>
      <c r="OXX120" s="249"/>
      <c r="OXY120" s="249"/>
      <c r="OXZ120" s="249"/>
      <c r="OYA120" s="249"/>
      <c r="OYB120" s="249"/>
      <c r="OYC120" s="249"/>
      <c r="OYD120" s="249"/>
      <c r="OYE120" s="249"/>
      <c r="OYF120" s="249"/>
      <c r="OYG120" s="249"/>
      <c r="OYH120" s="249"/>
      <c r="OYI120" s="249"/>
      <c r="OYJ120" s="249"/>
      <c r="OYK120" s="249"/>
      <c r="OYL120" s="249"/>
      <c r="OYM120" s="249"/>
      <c r="OYN120" s="249"/>
      <c r="OYO120" s="249"/>
      <c r="OYP120" s="249"/>
      <c r="OYQ120" s="249"/>
      <c r="OYR120" s="249"/>
      <c r="OYS120" s="249"/>
      <c r="OYT120" s="249"/>
      <c r="OYU120" s="249"/>
      <c r="OYV120" s="249"/>
      <c r="OYW120" s="249"/>
      <c r="OYX120" s="249"/>
      <c r="OYY120" s="249"/>
      <c r="OYZ120" s="249"/>
      <c r="OZA120" s="249"/>
      <c r="OZB120" s="249"/>
      <c r="OZC120" s="249"/>
      <c r="OZD120" s="249"/>
      <c r="OZE120" s="249"/>
      <c r="OZF120" s="249"/>
      <c r="OZG120" s="249"/>
      <c r="OZH120" s="249"/>
      <c r="OZI120" s="249"/>
      <c r="OZJ120" s="249"/>
      <c r="OZK120" s="249"/>
      <c r="OZL120" s="249"/>
      <c r="OZM120" s="249"/>
      <c r="OZN120" s="249"/>
      <c r="OZO120" s="249"/>
      <c r="OZP120" s="249"/>
      <c r="OZQ120" s="249"/>
      <c r="OZR120" s="249"/>
      <c r="OZS120" s="249"/>
      <c r="OZT120" s="249"/>
      <c r="OZU120" s="249"/>
      <c r="OZV120" s="249"/>
      <c r="OZW120" s="249"/>
      <c r="OZX120" s="249"/>
      <c r="OZY120" s="249"/>
      <c r="OZZ120" s="249"/>
      <c r="PAA120" s="249"/>
      <c r="PAB120" s="249"/>
      <c r="PAC120" s="249"/>
      <c r="PAD120" s="249"/>
      <c r="PAE120" s="249"/>
      <c r="PAF120" s="249"/>
      <c r="PAG120" s="249"/>
      <c r="PAH120" s="249"/>
      <c r="PAI120" s="249"/>
      <c r="PAJ120" s="249"/>
      <c r="PAK120" s="249"/>
      <c r="PAL120" s="249"/>
      <c r="PAM120" s="249"/>
      <c r="PAN120" s="249"/>
      <c r="PAO120" s="249"/>
      <c r="PAP120" s="249"/>
      <c r="PAQ120" s="249"/>
      <c r="PAR120" s="249"/>
      <c r="PAS120" s="249"/>
      <c r="PAT120" s="249"/>
      <c r="PAU120" s="249"/>
      <c r="PAV120" s="249"/>
      <c r="PAW120" s="249"/>
      <c r="PAX120" s="249"/>
      <c r="PAY120" s="249"/>
      <c r="PAZ120" s="249"/>
      <c r="PBA120" s="249"/>
      <c r="PBB120" s="249"/>
      <c r="PBC120" s="249"/>
      <c r="PBD120" s="249"/>
      <c r="PBE120" s="249"/>
      <c r="PBF120" s="249"/>
      <c r="PBG120" s="249"/>
      <c r="PBH120" s="249"/>
      <c r="PBI120" s="249"/>
      <c r="PBJ120" s="249"/>
      <c r="PBK120" s="249"/>
      <c r="PBL120" s="249"/>
      <c r="PBM120" s="249"/>
      <c r="PBN120" s="249"/>
      <c r="PBO120" s="249"/>
      <c r="PBP120" s="249"/>
      <c r="PBQ120" s="249"/>
      <c r="PBR120" s="249"/>
      <c r="PBS120" s="249"/>
      <c r="PBT120" s="249"/>
      <c r="PBU120" s="249"/>
      <c r="PBV120" s="249"/>
      <c r="PBW120" s="249"/>
      <c r="PBX120" s="249"/>
      <c r="PBY120" s="249"/>
      <c r="PBZ120" s="249"/>
      <c r="PCA120" s="249"/>
      <c r="PCB120" s="249"/>
      <c r="PCC120" s="249"/>
      <c r="PCD120" s="249"/>
      <c r="PCE120" s="249"/>
      <c r="PCF120" s="249"/>
      <c r="PCG120" s="249"/>
      <c r="PCH120" s="249"/>
      <c r="PCI120" s="249"/>
      <c r="PCJ120" s="249"/>
      <c r="PCK120" s="249"/>
      <c r="PCL120" s="249"/>
      <c r="PCM120" s="249"/>
      <c r="PCN120" s="249"/>
      <c r="PCO120" s="249"/>
      <c r="PCP120" s="249"/>
      <c r="PCQ120" s="249"/>
      <c r="PCR120" s="249"/>
      <c r="PCS120" s="249"/>
      <c r="PCT120" s="249"/>
      <c r="PCU120" s="249"/>
      <c r="PCV120" s="249"/>
      <c r="PCW120" s="249"/>
      <c r="PCX120" s="249"/>
      <c r="PCY120" s="249"/>
      <c r="PCZ120" s="249"/>
      <c r="PDA120" s="249"/>
      <c r="PDB120" s="249"/>
      <c r="PDC120" s="249"/>
      <c r="PDD120" s="249"/>
      <c r="PDE120" s="249"/>
      <c r="PDF120" s="249"/>
      <c r="PDG120" s="249"/>
      <c r="PDH120" s="249"/>
      <c r="PDI120" s="249"/>
      <c r="PDJ120" s="249"/>
      <c r="PDK120" s="249"/>
      <c r="PDL120" s="249"/>
      <c r="PDM120" s="249"/>
      <c r="PDN120" s="249"/>
      <c r="PDO120" s="249"/>
      <c r="PDP120" s="249"/>
      <c r="PDQ120" s="249"/>
      <c r="PDR120" s="249"/>
      <c r="PDS120" s="249"/>
      <c r="PDT120" s="249"/>
      <c r="PDU120" s="249"/>
      <c r="PDV120" s="249"/>
      <c r="PDW120" s="249"/>
      <c r="PDX120" s="249"/>
      <c r="PDY120" s="249"/>
      <c r="PDZ120" s="249"/>
      <c r="PEA120" s="249"/>
      <c r="PEB120" s="249"/>
      <c r="PEC120" s="249"/>
      <c r="PED120" s="249"/>
      <c r="PEE120" s="249"/>
      <c r="PEF120" s="249"/>
      <c r="PEG120" s="249"/>
      <c r="PEH120" s="249"/>
      <c r="PEI120" s="249"/>
      <c r="PEJ120" s="249"/>
      <c r="PEK120" s="249"/>
      <c r="PEL120" s="249"/>
      <c r="PEM120" s="249"/>
      <c r="PEN120" s="249"/>
      <c r="PEO120" s="249"/>
      <c r="PEP120" s="249"/>
      <c r="PEQ120" s="249"/>
      <c r="PER120" s="249"/>
      <c r="PES120" s="249"/>
      <c r="PET120" s="249"/>
      <c r="PEU120" s="249"/>
      <c r="PEV120" s="249"/>
      <c r="PEW120" s="249"/>
      <c r="PEX120" s="249"/>
      <c r="PEY120" s="249"/>
      <c r="PEZ120" s="249"/>
      <c r="PFA120" s="249"/>
      <c r="PFB120" s="249"/>
      <c r="PFC120" s="249"/>
      <c r="PFD120" s="249"/>
      <c r="PFE120" s="249"/>
      <c r="PFF120" s="249"/>
      <c r="PFG120" s="249"/>
      <c r="PFH120" s="249"/>
      <c r="PFI120" s="249"/>
      <c r="PFJ120" s="249"/>
      <c r="PFK120" s="249"/>
      <c r="PFL120" s="249"/>
      <c r="PFM120" s="249"/>
      <c r="PFN120" s="249"/>
      <c r="PFO120" s="249"/>
      <c r="PFP120" s="249"/>
      <c r="PFQ120" s="249"/>
      <c r="PFR120" s="249"/>
      <c r="PFS120" s="249"/>
      <c r="PFT120" s="249"/>
      <c r="PFU120" s="249"/>
      <c r="PFV120" s="249"/>
      <c r="PFW120" s="249"/>
      <c r="PFX120" s="249"/>
      <c r="PFY120" s="249"/>
      <c r="PFZ120" s="249"/>
      <c r="PGA120" s="249"/>
      <c r="PGB120" s="249"/>
      <c r="PGC120" s="249"/>
      <c r="PGD120" s="249"/>
      <c r="PGE120" s="249"/>
      <c r="PGF120" s="249"/>
      <c r="PGG120" s="249"/>
      <c r="PGH120" s="249"/>
      <c r="PGI120" s="249"/>
      <c r="PGJ120" s="249"/>
      <c r="PGK120" s="249"/>
      <c r="PGL120" s="249"/>
      <c r="PGM120" s="249"/>
      <c r="PGN120" s="249"/>
      <c r="PGO120" s="249"/>
      <c r="PGP120" s="249"/>
      <c r="PGQ120" s="249"/>
      <c r="PGR120" s="249"/>
      <c r="PGS120" s="249"/>
      <c r="PGT120" s="249"/>
      <c r="PGU120" s="249"/>
      <c r="PGV120" s="249"/>
      <c r="PGW120" s="249"/>
      <c r="PGX120" s="249"/>
      <c r="PGY120" s="249"/>
      <c r="PGZ120" s="249"/>
      <c r="PHA120" s="249"/>
      <c r="PHB120" s="249"/>
      <c r="PHC120" s="249"/>
      <c r="PHD120" s="249"/>
      <c r="PHE120" s="249"/>
      <c r="PHF120" s="249"/>
      <c r="PHG120" s="249"/>
      <c r="PHH120" s="249"/>
      <c r="PHI120" s="249"/>
      <c r="PHJ120" s="249"/>
      <c r="PHK120" s="249"/>
      <c r="PHL120" s="249"/>
      <c r="PHM120" s="249"/>
      <c r="PHN120" s="249"/>
      <c r="PHO120" s="249"/>
      <c r="PHP120" s="249"/>
      <c r="PHQ120" s="249"/>
      <c r="PHR120" s="249"/>
      <c r="PHS120" s="249"/>
      <c r="PHT120" s="249"/>
      <c r="PHU120" s="249"/>
      <c r="PHV120" s="249"/>
      <c r="PHW120" s="249"/>
      <c r="PHX120" s="249"/>
      <c r="PHY120" s="249"/>
      <c r="PHZ120" s="249"/>
      <c r="PIA120" s="249"/>
      <c r="PIB120" s="249"/>
      <c r="PIC120" s="249"/>
      <c r="PID120" s="249"/>
      <c r="PIE120" s="249"/>
      <c r="PIF120" s="249"/>
      <c r="PIG120" s="249"/>
      <c r="PIH120" s="249"/>
      <c r="PII120" s="249"/>
      <c r="PIJ120" s="249"/>
      <c r="PIK120" s="249"/>
      <c r="PIL120" s="249"/>
      <c r="PIM120" s="249"/>
      <c r="PIN120" s="249"/>
      <c r="PIO120" s="249"/>
      <c r="PIP120" s="249"/>
      <c r="PIQ120" s="249"/>
      <c r="PIR120" s="249"/>
      <c r="PIS120" s="249"/>
      <c r="PIT120" s="249"/>
      <c r="PIU120" s="249"/>
      <c r="PIV120" s="249"/>
      <c r="PIW120" s="249"/>
      <c r="PIX120" s="249"/>
      <c r="PIY120" s="249"/>
      <c r="PIZ120" s="249"/>
      <c r="PJA120" s="249"/>
      <c r="PJB120" s="249"/>
      <c r="PJC120" s="249"/>
      <c r="PJD120" s="249"/>
      <c r="PJE120" s="249"/>
      <c r="PJF120" s="249"/>
      <c r="PJG120" s="249"/>
      <c r="PJH120" s="249"/>
      <c r="PJI120" s="249"/>
      <c r="PJJ120" s="249"/>
      <c r="PJK120" s="249"/>
      <c r="PJL120" s="249"/>
      <c r="PJM120" s="249"/>
      <c r="PJN120" s="249"/>
      <c r="PJO120" s="249"/>
      <c r="PJP120" s="249"/>
      <c r="PJQ120" s="249"/>
      <c r="PJR120" s="249"/>
      <c r="PJS120" s="249"/>
      <c r="PJT120" s="249"/>
      <c r="PJU120" s="249"/>
      <c r="PJV120" s="249"/>
      <c r="PJW120" s="249"/>
      <c r="PJX120" s="249"/>
      <c r="PJY120" s="249"/>
      <c r="PJZ120" s="249"/>
      <c r="PKA120" s="249"/>
      <c r="PKB120" s="249"/>
      <c r="PKC120" s="249"/>
      <c r="PKD120" s="249"/>
      <c r="PKE120" s="249"/>
      <c r="PKF120" s="249"/>
      <c r="PKG120" s="249"/>
      <c r="PKH120" s="249"/>
      <c r="PKI120" s="249"/>
      <c r="PKJ120" s="249"/>
      <c r="PKK120" s="249"/>
      <c r="PKL120" s="249"/>
      <c r="PKM120" s="249"/>
      <c r="PKN120" s="249"/>
      <c r="PKO120" s="249"/>
      <c r="PKP120" s="249"/>
      <c r="PKQ120" s="249"/>
      <c r="PKR120" s="249"/>
      <c r="PKS120" s="249"/>
      <c r="PKT120" s="249"/>
      <c r="PKU120" s="249"/>
      <c r="PKV120" s="249"/>
      <c r="PKW120" s="249"/>
      <c r="PKX120" s="249"/>
      <c r="PKY120" s="249"/>
      <c r="PKZ120" s="249"/>
      <c r="PLA120" s="249"/>
      <c r="PLB120" s="249"/>
      <c r="PLC120" s="249"/>
      <c r="PLD120" s="249"/>
      <c r="PLE120" s="249"/>
      <c r="PLF120" s="249"/>
      <c r="PLG120" s="249"/>
      <c r="PLH120" s="249"/>
      <c r="PLI120" s="249"/>
      <c r="PLJ120" s="249"/>
      <c r="PLK120" s="249"/>
      <c r="PLL120" s="249"/>
      <c r="PLM120" s="249"/>
      <c r="PLN120" s="249"/>
      <c r="PLO120" s="249"/>
      <c r="PLP120" s="249"/>
      <c r="PLQ120" s="249"/>
      <c r="PLR120" s="249"/>
      <c r="PLS120" s="249"/>
      <c r="PLT120" s="249"/>
      <c r="PLU120" s="249"/>
      <c r="PLV120" s="249"/>
      <c r="PLW120" s="249"/>
      <c r="PLX120" s="249"/>
      <c r="PLY120" s="249"/>
      <c r="PLZ120" s="249"/>
      <c r="PMA120" s="249"/>
      <c r="PMB120" s="249"/>
      <c r="PMC120" s="249"/>
      <c r="PMD120" s="249"/>
      <c r="PME120" s="249"/>
      <c r="PMF120" s="249"/>
      <c r="PMG120" s="249"/>
      <c r="PMH120" s="249"/>
      <c r="PMI120" s="249"/>
      <c r="PMJ120" s="249"/>
      <c r="PMK120" s="249"/>
      <c r="PML120" s="249"/>
      <c r="PMM120" s="249"/>
      <c r="PMN120" s="249"/>
      <c r="PMO120" s="249"/>
      <c r="PMP120" s="249"/>
      <c r="PMQ120" s="249"/>
      <c r="PMR120" s="249"/>
      <c r="PMS120" s="249"/>
      <c r="PMT120" s="249"/>
      <c r="PMU120" s="249"/>
      <c r="PMV120" s="249"/>
      <c r="PMW120" s="249"/>
      <c r="PMX120" s="249"/>
      <c r="PMY120" s="249"/>
      <c r="PMZ120" s="249"/>
      <c r="PNA120" s="249"/>
      <c r="PNB120" s="249"/>
      <c r="PNC120" s="249"/>
      <c r="PND120" s="249"/>
      <c r="PNE120" s="249"/>
      <c r="PNF120" s="249"/>
      <c r="PNG120" s="249"/>
      <c r="PNH120" s="249"/>
      <c r="PNI120" s="249"/>
      <c r="PNJ120" s="249"/>
      <c r="PNK120" s="249"/>
      <c r="PNL120" s="249"/>
      <c r="PNM120" s="249"/>
      <c r="PNN120" s="249"/>
      <c r="PNO120" s="249"/>
      <c r="PNP120" s="249"/>
      <c r="PNQ120" s="249"/>
      <c r="PNR120" s="249"/>
      <c r="PNS120" s="249"/>
      <c r="PNT120" s="249"/>
      <c r="PNU120" s="249"/>
      <c r="PNV120" s="249"/>
      <c r="PNW120" s="249"/>
      <c r="PNX120" s="249"/>
      <c r="PNY120" s="249"/>
      <c r="PNZ120" s="249"/>
      <c r="POA120" s="249"/>
      <c r="POB120" s="249"/>
      <c r="POC120" s="249"/>
      <c r="POD120" s="249"/>
      <c r="POE120" s="249"/>
      <c r="POF120" s="249"/>
      <c r="POG120" s="249"/>
      <c r="POH120" s="249"/>
      <c r="POI120" s="249"/>
      <c r="POJ120" s="249"/>
      <c r="POK120" s="249"/>
      <c r="POL120" s="249"/>
      <c r="POM120" s="249"/>
      <c r="PON120" s="249"/>
      <c r="POO120" s="249"/>
      <c r="POP120" s="249"/>
      <c r="POQ120" s="249"/>
      <c r="POR120" s="249"/>
      <c r="POS120" s="249"/>
      <c r="POT120" s="249"/>
      <c r="POU120" s="249"/>
      <c r="POV120" s="249"/>
      <c r="POW120" s="249"/>
      <c r="POX120" s="249"/>
      <c r="POY120" s="249"/>
      <c r="POZ120" s="249"/>
      <c r="PPA120" s="249"/>
      <c r="PPB120" s="249"/>
      <c r="PPC120" s="249"/>
      <c r="PPD120" s="249"/>
      <c r="PPE120" s="249"/>
      <c r="PPF120" s="249"/>
      <c r="PPG120" s="249"/>
      <c r="PPH120" s="249"/>
      <c r="PPI120" s="249"/>
      <c r="PPJ120" s="249"/>
      <c r="PPK120" s="249"/>
      <c r="PPL120" s="249"/>
      <c r="PPM120" s="249"/>
      <c r="PPN120" s="249"/>
      <c r="PPO120" s="249"/>
      <c r="PPP120" s="249"/>
      <c r="PPQ120" s="249"/>
      <c r="PPR120" s="249"/>
      <c r="PPS120" s="249"/>
      <c r="PPT120" s="249"/>
      <c r="PPU120" s="249"/>
      <c r="PPV120" s="249"/>
      <c r="PPW120" s="249"/>
      <c r="PPX120" s="249"/>
      <c r="PPY120" s="249"/>
      <c r="PPZ120" s="249"/>
      <c r="PQA120" s="249"/>
      <c r="PQB120" s="249"/>
      <c r="PQC120" s="249"/>
      <c r="PQD120" s="249"/>
      <c r="PQE120" s="249"/>
      <c r="PQF120" s="249"/>
      <c r="PQG120" s="249"/>
      <c r="PQH120" s="249"/>
      <c r="PQI120" s="249"/>
      <c r="PQJ120" s="249"/>
      <c r="PQK120" s="249"/>
      <c r="PQL120" s="249"/>
      <c r="PQM120" s="249"/>
      <c r="PQN120" s="249"/>
      <c r="PQO120" s="249"/>
      <c r="PQP120" s="249"/>
      <c r="PQQ120" s="249"/>
      <c r="PQR120" s="249"/>
      <c r="PQS120" s="249"/>
      <c r="PQT120" s="249"/>
      <c r="PQU120" s="249"/>
      <c r="PQV120" s="249"/>
      <c r="PQW120" s="249"/>
      <c r="PQX120" s="249"/>
      <c r="PQY120" s="249"/>
      <c r="PQZ120" s="249"/>
      <c r="PRA120" s="249"/>
      <c r="PRB120" s="249"/>
      <c r="PRC120" s="249"/>
      <c r="PRD120" s="249"/>
      <c r="PRE120" s="249"/>
      <c r="PRF120" s="249"/>
      <c r="PRG120" s="249"/>
      <c r="PRH120" s="249"/>
      <c r="PRI120" s="249"/>
      <c r="PRJ120" s="249"/>
      <c r="PRK120" s="249"/>
      <c r="PRL120" s="249"/>
      <c r="PRM120" s="249"/>
      <c r="PRN120" s="249"/>
      <c r="PRO120" s="249"/>
      <c r="PRP120" s="249"/>
      <c r="PRQ120" s="249"/>
      <c r="PRR120" s="249"/>
      <c r="PRS120" s="249"/>
      <c r="PRT120" s="249"/>
      <c r="PRU120" s="249"/>
      <c r="PRV120" s="249"/>
      <c r="PRW120" s="249"/>
      <c r="PRX120" s="249"/>
      <c r="PRY120" s="249"/>
      <c r="PRZ120" s="249"/>
      <c r="PSA120" s="249"/>
      <c r="PSB120" s="249"/>
      <c r="PSC120" s="249"/>
      <c r="PSD120" s="249"/>
      <c r="PSE120" s="249"/>
      <c r="PSF120" s="249"/>
      <c r="PSG120" s="249"/>
      <c r="PSH120" s="249"/>
      <c r="PSI120" s="249"/>
      <c r="PSJ120" s="249"/>
      <c r="PSK120" s="249"/>
      <c r="PSL120" s="249"/>
      <c r="PSM120" s="249"/>
      <c r="PSN120" s="249"/>
      <c r="PSO120" s="249"/>
      <c r="PSP120" s="249"/>
      <c r="PSQ120" s="249"/>
      <c r="PSR120" s="249"/>
      <c r="PSS120" s="249"/>
      <c r="PST120" s="249"/>
      <c r="PSU120" s="249"/>
      <c r="PSV120" s="249"/>
      <c r="PSW120" s="249"/>
      <c r="PSX120" s="249"/>
      <c r="PSY120" s="249"/>
      <c r="PSZ120" s="249"/>
      <c r="PTA120" s="249"/>
      <c r="PTB120" s="249"/>
      <c r="PTC120" s="249"/>
      <c r="PTD120" s="249"/>
      <c r="PTE120" s="249"/>
      <c r="PTF120" s="249"/>
      <c r="PTG120" s="249"/>
      <c r="PTH120" s="249"/>
      <c r="PTI120" s="249"/>
      <c r="PTJ120" s="249"/>
      <c r="PTK120" s="249"/>
      <c r="PTL120" s="249"/>
      <c r="PTM120" s="249"/>
      <c r="PTN120" s="249"/>
      <c r="PTO120" s="249"/>
      <c r="PTP120" s="249"/>
      <c r="PTQ120" s="249"/>
      <c r="PTR120" s="249"/>
      <c r="PTS120" s="249"/>
      <c r="PTT120" s="249"/>
      <c r="PTU120" s="249"/>
      <c r="PTV120" s="249"/>
      <c r="PTW120" s="249"/>
      <c r="PTX120" s="249"/>
      <c r="PTY120" s="249"/>
      <c r="PTZ120" s="249"/>
      <c r="PUA120" s="249"/>
      <c r="PUB120" s="249"/>
      <c r="PUC120" s="249"/>
      <c r="PUD120" s="249"/>
      <c r="PUE120" s="249"/>
      <c r="PUF120" s="249"/>
      <c r="PUG120" s="249"/>
      <c r="PUH120" s="249"/>
      <c r="PUI120" s="249"/>
      <c r="PUJ120" s="249"/>
      <c r="PUK120" s="249"/>
      <c r="PUL120" s="249"/>
      <c r="PUM120" s="249"/>
      <c r="PUN120" s="249"/>
      <c r="PUO120" s="249"/>
      <c r="PUP120" s="249"/>
      <c r="PUQ120" s="249"/>
      <c r="PUR120" s="249"/>
      <c r="PUS120" s="249"/>
      <c r="PUT120" s="249"/>
      <c r="PUU120" s="249"/>
      <c r="PUV120" s="249"/>
      <c r="PUW120" s="249"/>
      <c r="PUX120" s="249"/>
      <c r="PUY120" s="249"/>
      <c r="PUZ120" s="249"/>
      <c r="PVA120" s="249"/>
      <c r="PVB120" s="249"/>
      <c r="PVC120" s="249"/>
      <c r="PVD120" s="249"/>
      <c r="PVE120" s="249"/>
      <c r="PVF120" s="249"/>
      <c r="PVG120" s="249"/>
      <c r="PVH120" s="249"/>
      <c r="PVI120" s="249"/>
      <c r="PVJ120" s="249"/>
      <c r="PVK120" s="249"/>
      <c r="PVL120" s="249"/>
      <c r="PVM120" s="249"/>
      <c r="PVN120" s="249"/>
      <c r="PVO120" s="249"/>
      <c r="PVP120" s="249"/>
      <c r="PVQ120" s="249"/>
      <c r="PVR120" s="249"/>
      <c r="PVS120" s="249"/>
      <c r="PVT120" s="249"/>
      <c r="PVU120" s="249"/>
      <c r="PVV120" s="249"/>
      <c r="PVW120" s="249"/>
      <c r="PVX120" s="249"/>
      <c r="PVY120" s="249"/>
      <c r="PVZ120" s="249"/>
      <c r="PWA120" s="249"/>
      <c r="PWB120" s="249"/>
      <c r="PWC120" s="249"/>
      <c r="PWD120" s="249"/>
      <c r="PWE120" s="249"/>
      <c r="PWF120" s="249"/>
      <c r="PWG120" s="249"/>
      <c r="PWH120" s="249"/>
      <c r="PWI120" s="249"/>
      <c r="PWJ120" s="249"/>
      <c r="PWK120" s="249"/>
      <c r="PWL120" s="249"/>
      <c r="PWM120" s="249"/>
      <c r="PWN120" s="249"/>
      <c r="PWO120" s="249"/>
      <c r="PWP120" s="249"/>
      <c r="PWQ120" s="249"/>
      <c r="PWR120" s="249"/>
      <c r="PWS120" s="249"/>
      <c r="PWT120" s="249"/>
      <c r="PWU120" s="249"/>
      <c r="PWV120" s="249"/>
      <c r="PWW120" s="249"/>
      <c r="PWX120" s="249"/>
      <c r="PWY120" s="249"/>
      <c r="PWZ120" s="249"/>
      <c r="PXA120" s="249"/>
      <c r="PXB120" s="249"/>
      <c r="PXC120" s="249"/>
      <c r="PXD120" s="249"/>
      <c r="PXE120" s="249"/>
      <c r="PXF120" s="249"/>
      <c r="PXG120" s="249"/>
      <c r="PXH120" s="249"/>
      <c r="PXI120" s="249"/>
      <c r="PXJ120" s="249"/>
      <c r="PXK120" s="249"/>
      <c r="PXL120" s="249"/>
      <c r="PXM120" s="249"/>
      <c r="PXN120" s="249"/>
      <c r="PXO120" s="249"/>
      <c r="PXP120" s="249"/>
      <c r="PXQ120" s="249"/>
      <c r="PXR120" s="249"/>
      <c r="PXS120" s="249"/>
      <c r="PXT120" s="249"/>
      <c r="PXU120" s="249"/>
      <c r="PXV120" s="249"/>
      <c r="PXW120" s="249"/>
      <c r="PXX120" s="249"/>
      <c r="PXY120" s="249"/>
      <c r="PXZ120" s="249"/>
      <c r="PYA120" s="249"/>
      <c r="PYB120" s="249"/>
      <c r="PYC120" s="249"/>
      <c r="PYD120" s="249"/>
      <c r="PYE120" s="249"/>
      <c r="PYF120" s="249"/>
      <c r="PYG120" s="249"/>
      <c r="PYH120" s="249"/>
      <c r="PYI120" s="249"/>
      <c r="PYJ120" s="249"/>
      <c r="PYK120" s="249"/>
      <c r="PYL120" s="249"/>
      <c r="PYM120" s="249"/>
      <c r="PYN120" s="249"/>
      <c r="PYO120" s="249"/>
      <c r="PYP120" s="249"/>
      <c r="PYQ120" s="249"/>
      <c r="PYR120" s="249"/>
      <c r="PYS120" s="249"/>
      <c r="PYT120" s="249"/>
      <c r="PYU120" s="249"/>
      <c r="PYV120" s="249"/>
      <c r="PYW120" s="249"/>
      <c r="PYX120" s="249"/>
      <c r="PYY120" s="249"/>
      <c r="PYZ120" s="249"/>
      <c r="PZA120" s="249"/>
      <c r="PZB120" s="249"/>
      <c r="PZC120" s="249"/>
      <c r="PZD120" s="249"/>
      <c r="PZE120" s="249"/>
      <c r="PZF120" s="249"/>
      <c r="PZG120" s="249"/>
      <c r="PZH120" s="249"/>
      <c r="PZI120" s="249"/>
      <c r="PZJ120" s="249"/>
      <c r="PZK120" s="249"/>
      <c r="PZL120" s="249"/>
      <c r="PZM120" s="249"/>
      <c r="PZN120" s="249"/>
      <c r="PZO120" s="249"/>
      <c r="PZP120" s="249"/>
      <c r="PZQ120" s="249"/>
      <c r="PZR120" s="249"/>
      <c r="PZS120" s="249"/>
      <c r="PZT120" s="249"/>
      <c r="PZU120" s="249"/>
      <c r="PZV120" s="249"/>
      <c r="PZW120" s="249"/>
      <c r="PZX120" s="249"/>
      <c r="PZY120" s="249"/>
      <c r="PZZ120" s="249"/>
      <c r="QAA120" s="249"/>
      <c r="QAB120" s="249"/>
      <c r="QAC120" s="249"/>
      <c r="QAD120" s="249"/>
      <c r="QAE120" s="249"/>
      <c r="QAF120" s="249"/>
      <c r="QAG120" s="249"/>
      <c r="QAH120" s="249"/>
      <c r="QAI120" s="249"/>
      <c r="QAJ120" s="249"/>
      <c r="QAK120" s="249"/>
      <c r="QAL120" s="249"/>
      <c r="QAM120" s="249"/>
      <c r="QAN120" s="249"/>
      <c r="QAO120" s="249"/>
      <c r="QAP120" s="249"/>
      <c r="QAQ120" s="249"/>
      <c r="QAR120" s="249"/>
      <c r="QAS120" s="249"/>
      <c r="QAT120" s="249"/>
      <c r="QAU120" s="249"/>
      <c r="QAV120" s="249"/>
      <c r="QAW120" s="249"/>
      <c r="QAX120" s="249"/>
      <c r="QAY120" s="249"/>
      <c r="QAZ120" s="249"/>
      <c r="QBA120" s="249"/>
      <c r="QBB120" s="249"/>
      <c r="QBC120" s="249"/>
      <c r="QBD120" s="249"/>
      <c r="QBE120" s="249"/>
      <c r="QBF120" s="249"/>
      <c r="QBG120" s="249"/>
      <c r="QBH120" s="249"/>
      <c r="QBI120" s="249"/>
      <c r="QBJ120" s="249"/>
      <c r="QBK120" s="249"/>
      <c r="QBL120" s="249"/>
      <c r="QBM120" s="249"/>
      <c r="QBN120" s="249"/>
      <c r="QBO120" s="249"/>
      <c r="QBP120" s="249"/>
      <c r="QBQ120" s="249"/>
      <c r="QBR120" s="249"/>
      <c r="QBS120" s="249"/>
      <c r="QBT120" s="249"/>
      <c r="QBU120" s="249"/>
      <c r="QBV120" s="249"/>
      <c r="QBW120" s="249"/>
      <c r="QBX120" s="249"/>
      <c r="QBY120" s="249"/>
      <c r="QBZ120" s="249"/>
      <c r="QCA120" s="249"/>
      <c r="QCB120" s="249"/>
      <c r="QCC120" s="249"/>
      <c r="QCD120" s="249"/>
      <c r="QCE120" s="249"/>
      <c r="QCF120" s="249"/>
      <c r="QCG120" s="249"/>
      <c r="QCH120" s="249"/>
      <c r="QCI120" s="249"/>
      <c r="QCJ120" s="249"/>
      <c r="QCK120" s="249"/>
      <c r="QCL120" s="249"/>
      <c r="QCM120" s="249"/>
      <c r="QCN120" s="249"/>
      <c r="QCO120" s="249"/>
      <c r="QCP120" s="249"/>
      <c r="QCQ120" s="249"/>
      <c r="QCR120" s="249"/>
      <c r="QCS120" s="249"/>
      <c r="QCT120" s="249"/>
      <c r="QCU120" s="249"/>
      <c r="QCV120" s="249"/>
      <c r="QCW120" s="249"/>
      <c r="QCX120" s="249"/>
      <c r="QCY120" s="249"/>
      <c r="QCZ120" s="249"/>
      <c r="QDA120" s="249"/>
      <c r="QDB120" s="249"/>
      <c r="QDC120" s="249"/>
      <c r="QDD120" s="249"/>
      <c r="QDE120" s="249"/>
      <c r="QDF120" s="249"/>
      <c r="QDG120" s="249"/>
      <c r="QDH120" s="249"/>
      <c r="QDI120" s="249"/>
      <c r="QDJ120" s="249"/>
      <c r="QDK120" s="249"/>
      <c r="QDL120" s="249"/>
      <c r="QDM120" s="249"/>
      <c r="QDN120" s="249"/>
      <c r="QDO120" s="249"/>
      <c r="QDP120" s="249"/>
      <c r="QDQ120" s="249"/>
      <c r="QDR120" s="249"/>
      <c r="QDS120" s="249"/>
      <c r="QDT120" s="249"/>
      <c r="QDU120" s="249"/>
      <c r="QDV120" s="249"/>
      <c r="QDW120" s="249"/>
      <c r="QDX120" s="249"/>
      <c r="QDY120" s="249"/>
      <c r="QDZ120" s="249"/>
      <c r="QEA120" s="249"/>
      <c r="QEB120" s="249"/>
      <c r="QEC120" s="249"/>
      <c r="QED120" s="249"/>
      <c r="QEE120" s="249"/>
      <c r="QEF120" s="249"/>
      <c r="QEG120" s="249"/>
      <c r="QEH120" s="249"/>
      <c r="QEI120" s="249"/>
      <c r="QEJ120" s="249"/>
      <c r="QEK120" s="249"/>
      <c r="QEL120" s="249"/>
      <c r="QEM120" s="249"/>
      <c r="QEN120" s="249"/>
      <c r="QEO120" s="249"/>
      <c r="QEP120" s="249"/>
      <c r="QEQ120" s="249"/>
      <c r="QER120" s="249"/>
      <c r="QES120" s="249"/>
      <c r="QET120" s="249"/>
      <c r="QEU120" s="249"/>
      <c r="QEV120" s="249"/>
      <c r="QEW120" s="249"/>
      <c r="QEX120" s="249"/>
      <c r="QEY120" s="249"/>
      <c r="QEZ120" s="249"/>
      <c r="QFA120" s="249"/>
      <c r="QFB120" s="249"/>
      <c r="QFC120" s="249"/>
      <c r="QFD120" s="249"/>
      <c r="QFE120" s="249"/>
      <c r="QFF120" s="249"/>
      <c r="QFG120" s="249"/>
      <c r="QFH120" s="249"/>
      <c r="QFI120" s="249"/>
      <c r="QFJ120" s="249"/>
      <c r="QFK120" s="249"/>
      <c r="QFL120" s="249"/>
      <c r="QFM120" s="249"/>
      <c r="QFN120" s="249"/>
      <c r="QFO120" s="249"/>
      <c r="QFP120" s="249"/>
      <c r="QFQ120" s="249"/>
      <c r="QFR120" s="249"/>
      <c r="QFS120" s="249"/>
      <c r="QFT120" s="249"/>
      <c r="QFU120" s="249"/>
      <c r="QFV120" s="249"/>
      <c r="QFW120" s="249"/>
      <c r="QFX120" s="249"/>
      <c r="QFY120" s="249"/>
      <c r="QFZ120" s="249"/>
      <c r="QGA120" s="249"/>
      <c r="QGB120" s="249"/>
      <c r="QGC120" s="249"/>
      <c r="QGD120" s="249"/>
      <c r="QGE120" s="249"/>
      <c r="QGF120" s="249"/>
      <c r="QGG120" s="249"/>
      <c r="QGH120" s="249"/>
      <c r="QGI120" s="249"/>
      <c r="QGJ120" s="249"/>
      <c r="QGK120" s="249"/>
      <c r="QGL120" s="249"/>
      <c r="QGM120" s="249"/>
      <c r="QGN120" s="249"/>
      <c r="QGO120" s="249"/>
      <c r="QGP120" s="249"/>
      <c r="QGQ120" s="249"/>
      <c r="QGR120" s="249"/>
      <c r="QGS120" s="249"/>
      <c r="QGT120" s="249"/>
      <c r="QGU120" s="249"/>
      <c r="QGV120" s="249"/>
      <c r="QGW120" s="249"/>
      <c r="QGX120" s="249"/>
      <c r="QGY120" s="249"/>
      <c r="QGZ120" s="249"/>
      <c r="QHA120" s="249"/>
      <c r="QHB120" s="249"/>
      <c r="QHC120" s="249"/>
      <c r="QHD120" s="249"/>
      <c r="QHE120" s="249"/>
      <c r="QHF120" s="249"/>
      <c r="QHG120" s="249"/>
      <c r="QHH120" s="249"/>
      <c r="QHI120" s="249"/>
      <c r="QHJ120" s="249"/>
      <c r="QHK120" s="249"/>
      <c r="QHL120" s="249"/>
      <c r="QHM120" s="249"/>
      <c r="QHN120" s="249"/>
      <c r="QHO120" s="249"/>
      <c r="QHP120" s="249"/>
      <c r="QHQ120" s="249"/>
      <c r="QHR120" s="249"/>
      <c r="QHS120" s="249"/>
      <c r="QHT120" s="249"/>
      <c r="QHU120" s="249"/>
      <c r="QHV120" s="249"/>
      <c r="QHW120" s="249"/>
      <c r="QHX120" s="249"/>
      <c r="QHY120" s="249"/>
      <c r="QHZ120" s="249"/>
      <c r="QIA120" s="249"/>
      <c r="QIB120" s="249"/>
      <c r="QIC120" s="249"/>
      <c r="QID120" s="249"/>
      <c r="QIE120" s="249"/>
      <c r="QIF120" s="249"/>
      <c r="QIG120" s="249"/>
      <c r="QIH120" s="249"/>
      <c r="QII120" s="249"/>
      <c r="QIJ120" s="249"/>
      <c r="QIK120" s="249"/>
      <c r="QIL120" s="249"/>
      <c r="QIM120" s="249"/>
      <c r="QIN120" s="249"/>
      <c r="QIO120" s="249"/>
      <c r="QIP120" s="249"/>
      <c r="QIQ120" s="249"/>
      <c r="QIR120" s="249"/>
      <c r="QIS120" s="249"/>
      <c r="QIT120" s="249"/>
      <c r="QIU120" s="249"/>
      <c r="QIV120" s="249"/>
      <c r="QIW120" s="249"/>
      <c r="QIX120" s="249"/>
      <c r="QIY120" s="249"/>
      <c r="QIZ120" s="249"/>
      <c r="QJA120" s="249"/>
      <c r="QJB120" s="249"/>
      <c r="QJC120" s="249"/>
      <c r="QJD120" s="249"/>
      <c r="QJE120" s="249"/>
      <c r="QJF120" s="249"/>
      <c r="QJG120" s="249"/>
      <c r="QJH120" s="249"/>
      <c r="QJI120" s="249"/>
      <c r="QJJ120" s="249"/>
      <c r="QJK120" s="249"/>
      <c r="QJL120" s="249"/>
      <c r="QJM120" s="249"/>
      <c r="QJN120" s="249"/>
      <c r="QJO120" s="249"/>
      <c r="QJP120" s="249"/>
      <c r="QJQ120" s="249"/>
      <c r="QJR120" s="249"/>
      <c r="QJS120" s="249"/>
      <c r="QJT120" s="249"/>
      <c r="QJU120" s="249"/>
      <c r="QJV120" s="249"/>
      <c r="QJW120" s="249"/>
      <c r="QJX120" s="249"/>
      <c r="QJY120" s="249"/>
      <c r="QJZ120" s="249"/>
      <c r="QKA120" s="249"/>
      <c r="QKB120" s="249"/>
      <c r="QKC120" s="249"/>
      <c r="QKD120" s="249"/>
      <c r="QKE120" s="249"/>
      <c r="QKF120" s="249"/>
      <c r="QKG120" s="249"/>
      <c r="QKH120" s="249"/>
      <c r="QKI120" s="249"/>
      <c r="QKJ120" s="249"/>
      <c r="QKK120" s="249"/>
      <c r="QKL120" s="249"/>
      <c r="QKM120" s="249"/>
      <c r="QKN120" s="249"/>
      <c r="QKO120" s="249"/>
      <c r="QKP120" s="249"/>
      <c r="QKQ120" s="249"/>
      <c r="QKR120" s="249"/>
      <c r="QKS120" s="249"/>
      <c r="QKT120" s="249"/>
      <c r="QKU120" s="249"/>
      <c r="QKV120" s="249"/>
      <c r="QKW120" s="249"/>
      <c r="QKX120" s="249"/>
      <c r="QKY120" s="249"/>
      <c r="QKZ120" s="249"/>
      <c r="QLA120" s="249"/>
      <c r="QLB120" s="249"/>
      <c r="QLC120" s="249"/>
      <c r="QLD120" s="249"/>
      <c r="QLE120" s="249"/>
      <c r="QLF120" s="249"/>
      <c r="QLG120" s="249"/>
      <c r="QLH120" s="249"/>
      <c r="QLI120" s="249"/>
      <c r="QLJ120" s="249"/>
      <c r="QLK120" s="249"/>
      <c r="QLL120" s="249"/>
      <c r="QLM120" s="249"/>
      <c r="QLN120" s="249"/>
      <c r="QLO120" s="249"/>
      <c r="QLP120" s="249"/>
      <c r="QLQ120" s="249"/>
      <c r="QLR120" s="249"/>
      <c r="QLS120" s="249"/>
      <c r="QLT120" s="249"/>
      <c r="QLU120" s="249"/>
      <c r="QLV120" s="249"/>
      <c r="QLW120" s="249"/>
      <c r="QLX120" s="249"/>
      <c r="QLY120" s="249"/>
      <c r="QLZ120" s="249"/>
      <c r="QMA120" s="249"/>
      <c r="QMB120" s="249"/>
      <c r="QMC120" s="249"/>
      <c r="QMD120" s="249"/>
      <c r="QME120" s="249"/>
      <c r="QMF120" s="249"/>
      <c r="QMG120" s="249"/>
      <c r="QMH120" s="249"/>
      <c r="QMI120" s="249"/>
      <c r="QMJ120" s="249"/>
      <c r="QMK120" s="249"/>
      <c r="QML120" s="249"/>
      <c r="QMM120" s="249"/>
      <c r="QMN120" s="249"/>
      <c r="QMO120" s="249"/>
      <c r="QMP120" s="249"/>
      <c r="QMQ120" s="249"/>
      <c r="QMR120" s="249"/>
      <c r="QMS120" s="249"/>
      <c r="QMT120" s="249"/>
      <c r="QMU120" s="249"/>
      <c r="QMV120" s="249"/>
      <c r="QMW120" s="249"/>
      <c r="QMX120" s="249"/>
      <c r="QMY120" s="249"/>
      <c r="QMZ120" s="249"/>
      <c r="QNA120" s="249"/>
      <c r="QNB120" s="249"/>
      <c r="QNC120" s="249"/>
      <c r="QND120" s="249"/>
      <c r="QNE120" s="249"/>
      <c r="QNF120" s="249"/>
      <c r="QNG120" s="249"/>
      <c r="QNH120" s="249"/>
      <c r="QNI120" s="249"/>
      <c r="QNJ120" s="249"/>
      <c r="QNK120" s="249"/>
      <c r="QNL120" s="249"/>
      <c r="QNM120" s="249"/>
      <c r="QNN120" s="249"/>
      <c r="QNO120" s="249"/>
      <c r="QNP120" s="249"/>
      <c r="QNQ120" s="249"/>
      <c r="QNR120" s="249"/>
      <c r="QNS120" s="249"/>
      <c r="QNT120" s="249"/>
      <c r="QNU120" s="249"/>
      <c r="QNV120" s="249"/>
      <c r="QNW120" s="249"/>
      <c r="QNX120" s="249"/>
      <c r="QNY120" s="249"/>
      <c r="QNZ120" s="249"/>
      <c r="QOA120" s="249"/>
      <c r="QOB120" s="249"/>
      <c r="QOC120" s="249"/>
      <c r="QOD120" s="249"/>
      <c r="QOE120" s="249"/>
      <c r="QOF120" s="249"/>
      <c r="QOG120" s="249"/>
      <c r="QOH120" s="249"/>
      <c r="QOI120" s="249"/>
      <c r="QOJ120" s="249"/>
      <c r="QOK120" s="249"/>
      <c r="QOL120" s="249"/>
      <c r="QOM120" s="249"/>
      <c r="QON120" s="249"/>
      <c r="QOO120" s="249"/>
      <c r="QOP120" s="249"/>
      <c r="QOQ120" s="249"/>
      <c r="QOR120" s="249"/>
      <c r="QOS120" s="249"/>
      <c r="QOT120" s="249"/>
      <c r="QOU120" s="249"/>
      <c r="QOV120" s="249"/>
      <c r="QOW120" s="249"/>
      <c r="QOX120" s="249"/>
      <c r="QOY120" s="249"/>
      <c r="QOZ120" s="249"/>
      <c r="QPA120" s="249"/>
      <c r="QPB120" s="249"/>
      <c r="QPC120" s="249"/>
      <c r="QPD120" s="249"/>
      <c r="QPE120" s="249"/>
      <c r="QPF120" s="249"/>
      <c r="QPG120" s="249"/>
      <c r="QPH120" s="249"/>
      <c r="QPI120" s="249"/>
      <c r="QPJ120" s="249"/>
      <c r="QPK120" s="249"/>
      <c r="QPL120" s="249"/>
      <c r="QPM120" s="249"/>
      <c r="QPN120" s="249"/>
      <c r="QPO120" s="249"/>
      <c r="QPP120" s="249"/>
      <c r="QPQ120" s="249"/>
      <c r="QPR120" s="249"/>
      <c r="QPS120" s="249"/>
      <c r="QPT120" s="249"/>
      <c r="QPU120" s="249"/>
      <c r="QPV120" s="249"/>
      <c r="QPW120" s="249"/>
      <c r="QPX120" s="249"/>
      <c r="QPY120" s="249"/>
      <c r="QPZ120" s="249"/>
      <c r="QQA120" s="249"/>
      <c r="QQB120" s="249"/>
      <c r="QQC120" s="249"/>
      <c r="QQD120" s="249"/>
      <c r="QQE120" s="249"/>
      <c r="QQF120" s="249"/>
      <c r="QQG120" s="249"/>
      <c r="QQH120" s="249"/>
      <c r="QQI120" s="249"/>
      <c r="QQJ120" s="249"/>
      <c r="QQK120" s="249"/>
      <c r="QQL120" s="249"/>
      <c r="QQM120" s="249"/>
      <c r="QQN120" s="249"/>
      <c r="QQO120" s="249"/>
      <c r="QQP120" s="249"/>
      <c r="QQQ120" s="249"/>
      <c r="QQR120" s="249"/>
      <c r="QQS120" s="249"/>
      <c r="QQT120" s="249"/>
      <c r="QQU120" s="249"/>
      <c r="QQV120" s="249"/>
      <c r="QQW120" s="249"/>
      <c r="QQX120" s="249"/>
      <c r="QQY120" s="249"/>
      <c r="QQZ120" s="249"/>
      <c r="QRA120" s="249"/>
      <c r="QRB120" s="249"/>
      <c r="QRC120" s="249"/>
      <c r="QRD120" s="249"/>
      <c r="QRE120" s="249"/>
      <c r="QRF120" s="249"/>
      <c r="QRG120" s="249"/>
      <c r="QRH120" s="249"/>
      <c r="QRI120" s="249"/>
      <c r="QRJ120" s="249"/>
      <c r="QRK120" s="249"/>
      <c r="QRL120" s="249"/>
      <c r="QRM120" s="249"/>
      <c r="QRN120" s="249"/>
      <c r="QRO120" s="249"/>
      <c r="QRP120" s="249"/>
      <c r="QRQ120" s="249"/>
      <c r="QRR120" s="249"/>
      <c r="QRS120" s="249"/>
      <c r="QRT120" s="249"/>
      <c r="QRU120" s="249"/>
      <c r="QRV120" s="249"/>
      <c r="QRW120" s="249"/>
      <c r="QRX120" s="249"/>
      <c r="QRY120" s="249"/>
      <c r="QRZ120" s="249"/>
      <c r="QSA120" s="249"/>
      <c r="QSB120" s="249"/>
      <c r="QSC120" s="249"/>
      <c r="QSD120" s="249"/>
      <c r="QSE120" s="249"/>
      <c r="QSF120" s="249"/>
      <c r="QSG120" s="249"/>
      <c r="QSH120" s="249"/>
      <c r="QSI120" s="249"/>
      <c r="QSJ120" s="249"/>
      <c r="QSK120" s="249"/>
      <c r="QSL120" s="249"/>
      <c r="QSM120" s="249"/>
      <c r="QSN120" s="249"/>
      <c r="QSO120" s="249"/>
      <c r="QSP120" s="249"/>
      <c r="QSQ120" s="249"/>
      <c r="QSR120" s="249"/>
      <c r="QSS120" s="249"/>
      <c r="QST120" s="249"/>
      <c r="QSU120" s="249"/>
      <c r="QSV120" s="249"/>
      <c r="QSW120" s="249"/>
      <c r="QSX120" s="249"/>
      <c r="QSY120" s="249"/>
      <c r="QSZ120" s="249"/>
      <c r="QTA120" s="249"/>
      <c r="QTB120" s="249"/>
      <c r="QTC120" s="249"/>
      <c r="QTD120" s="249"/>
      <c r="QTE120" s="249"/>
      <c r="QTF120" s="249"/>
      <c r="QTG120" s="249"/>
      <c r="QTH120" s="249"/>
      <c r="QTI120" s="249"/>
      <c r="QTJ120" s="249"/>
      <c r="QTK120" s="249"/>
      <c r="QTL120" s="249"/>
      <c r="QTM120" s="249"/>
      <c r="QTN120" s="249"/>
      <c r="QTO120" s="249"/>
      <c r="QTP120" s="249"/>
      <c r="QTQ120" s="249"/>
      <c r="QTR120" s="249"/>
      <c r="QTS120" s="249"/>
      <c r="QTT120" s="249"/>
      <c r="QTU120" s="249"/>
      <c r="QTV120" s="249"/>
      <c r="QTW120" s="249"/>
      <c r="QTX120" s="249"/>
      <c r="QTY120" s="249"/>
      <c r="QTZ120" s="249"/>
      <c r="QUA120" s="249"/>
      <c r="QUB120" s="249"/>
      <c r="QUC120" s="249"/>
      <c r="QUD120" s="249"/>
      <c r="QUE120" s="249"/>
      <c r="QUF120" s="249"/>
      <c r="QUG120" s="249"/>
      <c r="QUH120" s="249"/>
      <c r="QUI120" s="249"/>
      <c r="QUJ120" s="249"/>
      <c r="QUK120" s="249"/>
      <c r="QUL120" s="249"/>
      <c r="QUM120" s="249"/>
      <c r="QUN120" s="249"/>
      <c r="QUO120" s="249"/>
      <c r="QUP120" s="249"/>
      <c r="QUQ120" s="249"/>
      <c r="QUR120" s="249"/>
      <c r="QUS120" s="249"/>
      <c r="QUT120" s="249"/>
      <c r="QUU120" s="249"/>
      <c r="QUV120" s="249"/>
      <c r="QUW120" s="249"/>
      <c r="QUX120" s="249"/>
      <c r="QUY120" s="249"/>
      <c r="QUZ120" s="249"/>
      <c r="QVA120" s="249"/>
      <c r="QVB120" s="249"/>
      <c r="QVC120" s="249"/>
      <c r="QVD120" s="249"/>
      <c r="QVE120" s="249"/>
      <c r="QVF120" s="249"/>
      <c r="QVG120" s="249"/>
      <c r="QVH120" s="249"/>
      <c r="QVI120" s="249"/>
      <c r="QVJ120" s="249"/>
      <c r="QVK120" s="249"/>
      <c r="QVL120" s="249"/>
      <c r="QVM120" s="249"/>
      <c r="QVN120" s="249"/>
      <c r="QVO120" s="249"/>
      <c r="QVP120" s="249"/>
      <c r="QVQ120" s="249"/>
      <c r="QVR120" s="249"/>
      <c r="QVS120" s="249"/>
      <c r="QVT120" s="249"/>
      <c r="QVU120" s="249"/>
      <c r="QVV120" s="249"/>
      <c r="QVW120" s="249"/>
      <c r="QVX120" s="249"/>
      <c r="QVY120" s="249"/>
      <c r="QVZ120" s="249"/>
      <c r="QWA120" s="249"/>
      <c r="QWB120" s="249"/>
      <c r="QWC120" s="249"/>
      <c r="QWD120" s="249"/>
      <c r="QWE120" s="249"/>
      <c r="QWF120" s="249"/>
      <c r="QWG120" s="249"/>
      <c r="QWH120" s="249"/>
      <c r="QWI120" s="249"/>
      <c r="QWJ120" s="249"/>
      <c r="QWK120" s="249"/>
      <c r="QWL120" s="249"/>
      <c r="QWM120" s="249"/>
      <c r="QWN120" s="249"/>
      <c r="QWO120" s="249"/>
      <c r="QWP120" s="249"/>
      <c r="QWQ120" s="249"/>
      <c r="QWR120" s="249"/>
      <c r="QWS120" s="249"/>
      <c r="QWT120" s="249"/>
      <c r="QWU120" s="249"/>
      <c r="QWV120" s="249"/>
      <c r="QWW120" s="249"/>
      <c r="QWX120" s="249"/>
      <c r="QWY120" s="249"/>
      <c r="QWZ120" s="249"/>
      <c r="QXA120" s="249"/>
      <c r="QXB120" s="249"/>
      <c r="QXC120" s="249"/>
      <c r="QXD120" s="249"/>
      <c r="QXE120" s="249"/>
      <c r="QXF120" s="249"/>
      <c r="QXG120" s="249"/>
      <c r="QXH120" s="249"/>
      <c r="QXI120" s="249"/>
      <c r="QXJ120" s="249"/>
      <c r="QXK120" s="249"/>
      <c r="QXL120" s="249"/>
      <c r="QXM120" s="249"/>
      <c r="QXN120" s="249"/>
      <c r="QXO120" s="249"/>
      <c r="QXP120" s="249"/>
      <c r="QXQ120" s="249"/>
      <c r="QXR120" s="249"/>
      <c r="QXS120" s="249"/>
      <c r="QXT120" s="249"/>
      <c r="QXU120" s="249"/>
      <c r="QXV120" s="249"/>
      <c r="QXW120" s="249"/>
      <c r="QXX120" s="249"/>
      <c r="QXY120" s="249"/>
      <c r="QXZ120" s="249"/>
      <c r="QYA120" s="249"/>
      <c r="QYB120" s="249"/>
      <c r="QYC120" s="249"/>
      <c r="QYD120" s="249"/>
      <c r="QYE120" s="249"/>
      <c r="QYF120" s="249"/>
      <c r="QYG120" s="249"/>
      <c r="QYH120" s="249"/>
      <c r="QYI120" s="249"/>
      <c r="QYJ120" s="249"/>
      <c r="QYK120" s="249"/>
      <c r="QYL120" s="249"/>
      <c r="QYM120" s="249"/>
      <c r="QYN120" s="249"/>
      <c r="QYO120" s="249"/>
      <c r="QYP120" s="249"/>
      <c r="QYQ120" s="249"/>
      <c r="QYR120" s="249"/>
      <c r="QYS120" s="249"/>
      <c r="QYT120" s="249"/>
      <c r="QYU120" s="249"/>
      <c r="QYV120" s="249"/>
      <c r="QYW120" s="249"/>
      <c r="QYX120" s="249"/>
      <c r="QYY120" s="249"/>
      <c r="QYZ120" s="249"/>
      <c r="QZA120" s="249"/>
      <c r="QZB120" s="249"/>
      <c r="QZC120" s="249"/>
      <c r="QZD120" s="249"/>
      <c r="QZE120" s="249"/>
      <c r="QZF120" s="249"/>
      <c r="QZG120" s="249"/>
      <c r="QZH120" s="249"/>
      <c r="QZI120" s="249"/>
      <c r="QZJ120" s="249"/>
      <c r="QZK120" s="249"/>
      <c r="QZL120" s="249"/>
      <c r="QZM120" s="249"/>
      <c r="QZN120" s="249"/>
      <c r="QZO120" s="249"/>
      <c r="QZP120" s="249"/>
      <c r="QZQ120" s="249"/>
      <c r="QZR120" s="249"/>
      <c r="QZS120" s="249"/>
      <c r="QZT120" s="249"/>
      <c r="QZU120" s="249"/>
      <c r="QZV120" s="249"/>
      <c r="QZW120" s="249"/>
      <c r="QZX120" s="249"/>
      <c r="QZY120" s="249"/>
      <c r="QZZ120" s="249"/>
      <c r="RAA120" s="249"/>
      <c r="RAB120" s="249"/>
      <c r="RAC120" s="249"/>
      <c r="RAD120" s="249"/>
      <c r="RAE120" s="249"/>
      <c r="RAF120" s="249"/>
      <c r="RAG120" s="249"/>
      <c r="RAH120" s="249"/>
      <c r="RAI120" s="249"/>
      <c r="RAJ120" s="249"/>
      <c r="RAK120" s="249"/>
      <c r="RAL120" s="249"/>
      <c r="RAM120" s="249"/>
      <c r="RAN120" s="249"/>
      <c r="RAO120" s="249"/>
      <c r="RAP120" s="249"/>
      <c r="RAQ120" s="249"/>
      <c r="RAR120" s="249"/>
      <c r="RAS120" s="249"/>
      <c r="RAT120" s="249"/>
      <c r="RAU120" s="249"/>
      <c r="RAV120" s="249"/>
      <c r="RAW120" s="249"/>
      <c r="RAX120" s="249"/>
      <c r="RAY120" s="249"/>
      <c r="RAZ120" s="249"/>
      <c r="RBA120" s="249"/>
      <c r="RBB120" s="249"/>
      <c r="RBC120" s="249"/>
      <c r="RBD120" s="249"/>
      <c r="RBE120" s="249"/>
      <c r="RBF120" s="249"/>
      <c r="RBG120" s="249"/>
      <c r="RBH120" s="249"/>
      <c r="RBI120" s="249"/>
      <c r="RBJ120" s="249"/>
      <c r="RBK120" s="249"/>
      <c r="RBL120" s="249"/>
      <c r="RBM120" s="249"/>
      <c r="RBN120" s="249"/>
      <c r="RBO120" s="249"/>
      <c r="RBP120" s="249"/>
      <c r="RBQ120" s="249"/>
      <c r="RBR120" s="249"/>
      <c r="RBS120" s="249"/>
      <c r="RBT120" s="249"/>
      <c r="RBU120" s="249"/>
      <c r="RBV120" s="249"/>
      <c r="RBW120" s="249"/>
      <c r="RBX120" s="249"/>
      <c r="RBY120" s="249"/>
      <c r="RBZ120" s="249"/>
      <c r="RCA120" s="249"/>
      <c r="RCB120" s="249"/>
      <c r="RCC120" s="249"/>
      <c r="RCD120" s="249"/>
      <c r="RCE120" s="249"/>
      <c r="RCF120" s="249"/>
      <c r="RCG120" s="249"/>
      <c r="RCH120" s="249"/>
      <c r="RCI120" s="249"/>
      <c r="RCJ120" s="249"/>
      <c r="RCK120" s="249"/>
      <c r="RCL120" s="249"/>
      <c r="RCM120" s="249"/>
      <c r="RCN120" s="249"/>
      <c r="RCO120" s="249"/>
      <c r="RCP120" s="249"/>
      <c r="RCQ120" s="249"/>
      <c r="RCR120" s="249"/>
      <c r="RCS120" s="249"/>
      <c r="RCT120" s="249"/>
      <c r="RCU120" s="249"/>
      <c r="RCV120" s="249"/>
      <c r="RCW120" s="249"/>
      <c r="RCX120" s="249"/>
      <c r="RCY120" s="249"/>
      <c r="RCZ120" s="249"/>
      <c r="RDA120" s="249"/>
      <c r="RDB120" s="249"/>
      <c r="RDC120" s="249"/>
      <c r="RDD120" s="249"/>
      <c r="RDE120" s="249"/>
      <c r="RDF120" s="249"/>
      <c r="RDG120" s="249"/>
      <c r="RDH120" s="249"/>
      <c r="RDI120" s="249"/>
      <c r="RDJ120" s="249"/>
      <c r="RDK120" s="249"/>
      <c r="RDL120" s="249"/>
      <c r="RDM120" s="249"/>
      <c r="RDN120" s="249"/>
      <c r="RDO120" s="249"/>
      <c r="RDP120" s="249"/>
      <c r="RDQ120" s="249"/>
      <c r="RDR120" s="249"/>
      <c r="RDS120" s="249"/>
      <c r="RDT120" s="249"/>
      <c r="RDU120" s="249"/>
      <c r="RDV120" s="249"/>
      <c r="RDW120" s="249"/>
      <c r="RDX120" s="249"/>
      <c r="RDY120" s="249"/>
      <c r="RDZ120" s="249"/>
      <c r="REA120" s="249"/>
      <c r="REB120" s="249"/>
      <c r="REC120" s="249"/>
      <c r="RED120" s="249"/>
      <c r="REE120" s="249"/>
      <c r="REF120" s="249"/>
      <c r="REG120" s="249"/>
      <c r="REH120" s="249"/>
      <c r="REI120" s="249"/>
      <c r="REJ120" s="249"/>
      <c r="REK120" s="249"/>
      <c r="REL120" s="249"/>
      <c r="REM120" s="249"/>
      <c r="REN120" s="249"/>
      <c r="REO120" s="249"/>
      <c r="REP120" s="249"/>
      <c r="REQ120" s="249"/>
      <c r="RER120" s="249"/>
      <c r="RES120" s="249"/>
      <c r="RET120" s="249"/>
      <c r="REU120" s="249"/>
      <c r="REV120" s="249"/>
      <c r="REW120" s="249"/>
      <c r="REX120" s="249"/>
      <c r="REY120" s="249"/>
      <c r="REZ120" s="249"/>
      <c r="RFA120" s="249"/>
      <c r="RFB120" s="249"/>
      <c r="RFC120" s="249"/>
      <c r="RFD120" s="249"/>
      <c r="RFE120" s="249"/>
      <c r="RFF120" s="249"/>
      <c r="RFG120" s="249"/>
      <c r="RFH120" s="249"/>
      <c r="RFI120" s="249"/>
      <c r="RFJ120" s="249"/>
      <c r="RFK120" s="249"/>
      <c r="RFL120" s="249"/>
      <c r="RFM120" s="249"/>
      <c r="RFN120" s="249"/>
      <c r="RFO120" s="249"/>
      <c r="RFP120" s="249"/>
      <c r="RFQ120" s="249"/>
      <c r="RFR120" s="249"/>
      <c r="RFS120" s="249"/>
      <c r="RFT120" s="249"/>
      <c r="RFU120" s="249"/>
      <c r="RFV120" s="249"/>
      <c r="RFW120" s="249"/>
      <c r="RFX120" s="249"/>
      <c r="RFY120" s="249"/>
      <c r="RFZ120" s="249"/>
      <c r="RGA120" s="249"/>
      <c r="RGB120" s="249"/>
      <c r="RGC120" s="249"/>
      <c r="RGD120" s="249"/>
      <c r="RGE120" s="249"/>
      <c r="RGF120" s="249"/>
      <c r="RGG120" s="249"/>
      <c r="RGH120" s="249"/>
      <c r="RGI120" s="249"/>
      <c r="RGJ120" s="249"/>
      <c r="RGK120" s="249"/>
      <c r="RGL120" s="249"/>
      <c r="RGM120" s="249"/>
      <c r="RGN120" s="249"/>
      <c r="RGO120" s="249"/>
      <c r="RGP120" s="249"/>
      <c r="RGQ120" s="249"/>
      <c r="RGR120" s="249"/>
      <c r="RGS120" s="249"/>
      <c r="RGT120" s="249"/>
      <c r="RGU120" s="249"/>
      <c r="RGV120" s="249"/>
      <c r="RGW120" s="249"/>
      <c r="RGX120" s="249"/>
      <c r="RGY120" s="249"/>
      <c r="RGZ120" s="249"/>
      <c r="RHA120" s="249"/>
      <c r="RHB120" s="249"/>
      <c r="RHC120" s="249"/>
      <c r="RHD120" s="249"/>
      <c r="RHE120" s="249"/>
      <c r="RHF120" s="249"/>
      <c r="RHG120" s="249"/>
      <c r="RHH120" s="249"/>
      <c r="RHI120" s="249"/>
      <c r="RHJ120" s="249"/>
      <c r="RHK120" s="249"/>
      <c r="RHL120" s="249"/>
      <c r="RHM120" s="249"/>
      <c r="RHN120" s="249"/>
      <c r="RHO120" s="249"/>
      <c r="RHP120" s="249"/>
      <c r="RHQ120" s="249"/>
      <c r="RHR120" s="249"/>
      <c r="RHS120" s="249"/>
      <c r="RHT120" s="249"/>
      <c r="RHU120" s="249"/>
      <c r="RHV120" s="249"/>
      <c r="RHW120" s="249"/>
      <c r="RHX120" s="249"/>
      <c r="RHY120" s="249"/>
      <c r="RHZ120" s="249"/>
      <c r="RIA120" s="249"/>
      <c r="RIB120" s="249"/>
      <c r="RIC120" s="249"/>
      <c r="RID120" s="249"/>
      <c r="RIE120" s="249"/>
      <c r="RIF120" s="249"/>
      <c r="RIG120" s="249"/>
      <c r="RIH120" s="249"/>
      <c r="RII120" s="249"/>
      <c r="RIJ120" s="249"/>
      <c r="RIK120" s="249"/>
      <c r="RIL120" s="249"/>
      <c r="RIM120" s="249"/>
      <c r="RIN120" s="249"/>
      <c r="RIO120" s="249"/>
      <c r="RIP120" s="249"/>
      <c r="RIQ120" s="249"/>
      <c r="RIR120" s="249"/>
      <c r="RIS120" s="249"/>
      <c r="RIT120" s="249"/>
      <c r="RIU120" s="249"/>
      <c r="RIV120" s="249"/>
      <c r="RIW120" s="249"/>
      <c r="RIX120" s="249"/>
      <c r="RIY120" s="249"/>
      <c r="RIZ120" s="249"/>
      <c r="RJA120" s="249"/>
      <c r="RJB120" s="249"/>
      <c r="RJC120" s="249"/>
      <c r="RJD120" s="249"/>
      <c r="RJE120" s="249"/>
      <c r="RJF120" s="249"/>
      <c r="RJG120" s="249"/>
      <c r="RJH120" s="249"/>
      <c r="RJI120" s="249"/>
      <c r="RJJ120" s="249"/>
      <c r="RJK120" s="249"/>
      <c r="RJL120" s="249"/>
      <c r="RJM120" s="249"/>
      <c r="RJN120" s="249"/>
      <c r="RJO120" s="249"/>
      <c r="RJP120" s="249"/>
      <c r="RJQ120" s="249"/>
      <c r="RJR120" s="249"/>
      <c r="RJS120" s="249"/>
      <c r="RJT120" s="249"/>
      <c r="RJU120" s="249"/>
      <c r="RJV120" s="249"/>
      <c r="RJW120" s="249"/>
      <c r="RJX120" s="249"/>
      <c r="RJY120" s="249"/>
      <c r="RJZ120" s="249"/>
      <c r="RKA120" s="249"/>
      <c r="RKB120" s="249"/>
      <c r="RKC120" s="249"/>
      <c r="RKD120" s="249"/>
      <c r="RKE120" s="249"/>
      <c r="RKF120" s="249"/>
      <c r="RKG120" s="249"/>
      <c r="RKH120" s="249"/>
      <c r="RKI120" s="249"/>
      <c r="RKJ120" s="249"/>
      <c r="RKK120" s="249"/>
      <c r="RKL120" s="249"/>
      <c r="RKM120" s="249"/>
      <c r="RKN120" s="249"/>
      <c r="RKO120" s="249"/>
      <c r="RKP120" s="249"/>
      <c r="RKQ120" s="249"/>
      <c r="RKR120" s="249"/>
      <c r="RKS120" s="249"/>
      <c r="RKT120" s="249"/>
      <c r="RKU120" s="249"/>
      <c r="RKV120" s="249"/>
      <c r="RKW120" s="249"/>
      <c r="RKX120" s="249"/>
      <c r="RKY120" s="249"/>
      <c r="RKZ120" s="249"/>
      <c r="RLA120" s="249"/>
      <c r="RLB120" s="249"/>
      <c r="RLC120" s="249"/>
      <c r="RLD120" s="249"/>
      <c r="RLE120" s="249"/>
      <c r="RLF120" s="249"/>
      <c r="RLG120" s="249"/>
      <c r="RLH120" s="249"/>
      <c r="RLI120" s="249"/>
      <c r="RLJ120" s="249"/>
      <c r="RLK120" s="249"/>
      <c r="RLL120" s="249"/>
      <c r="RLM120" s="249"/>
      <c r="RLN120" s="249"/>
      <c r="RLO120" s="249"/>
      <c r="RLP120" s="249"/>
      <c r="RLQ120" s="249"/>
      <c r="RLR120" s="249"/>
      <c r="RLS120" s="249"/>
      <c r="RLT120" s="249"/>
      <c r="RLU120" s="249"/>
      <c r="RLV120" s="249"/>
      <c r="RLW120" s="249"/>
      <c r="RLX120" s="249"/>
      <c r="RLY120" s="249"/>
      <c r="RLZ120" s="249"/>
      <c r="RMA120" s="249"/>
      <c r="RMB120" s="249"/>
      <c r="RMC120" s="249"/>
      <c r="RMD120" s="249"/>
      <c r="RME120" s="249"/>
      <c r="RMF120" s="249"/>
      <c r="RMG120" s="249"/>
      <c r="RMH120" s="249"/>
      <c r="RMI120" s="249"/>
      <c r="RMJ120" s="249"/>
      <c r="RMK120" s="249"/>
      <c r="RML120" s="249"/>
      <c r="RMM120" s="249"/>
      <c r="RMN120" s="249"/>
      <c r="RMO120" s="249"/>
      <c r="RMP120" s="249"/>
      <c r="RMQ120" s="249"/>
      <c r="RMR120" s="249"/>
      <c r="RMS120" s="249"/>
      <c r="RMT120" s="249"/>
      <c r="RMU120" s="249"/>
      <c r="RMV120" s="249"/>
      <c r="RMW120" s="249"/>
      <c r="RMX120" s="249"/>
      <c r="RMY120" s="249"/>
      <c r="RMZ120" s="249"/>
      <c r="RNA120" s="249"/>
      <c r="RNB120" s="249"/>
      <c r="RNC120" s="249"/>
      <c r="RND120" s="249"/>
      <c r="RNE120" s="249"/>
      <c r="RNF120" s="249"/>
      <c r="RNG120" s="249"/>
      <c r="RNH120" s="249"/>
      <c r="RNI120" s="249"/>
      <c r="RNJ120" s="249"/>
      <c r="RNK120" s="249"/>
      <c r="RNL120" s="249"/>
      <c r="RNM120" s="249"/>
      <c r="RNN120" s="249"/>
      <c r="RNO120" s="249"/>
      <c r="RNP120" s="249"/>
      <c r="RNQ120" s="249"/>
      <c r="RNR120" s="249"/>
      <c r="RNS120" s="249"/>
      <c r="RNT120" s="249"/>
      <c r="RNU120" s="249"/>
      <c r="RNV120" s="249"/>
      <c r="RNW120" s="249"/>
      <c r="RNX120" s="249"/>
      <c r="RNY120" s="249"/>
      <c r="RNZ120" s="249"/>
      <c r="ROA120" s="249"/>
      <c r="ROB120" s="249"/>
      <c r="ROC120" s="249"/>
      <c r="ROD120" s="249"/>
      <c r="ROE120" s="249"/>
      <c r="ROF120" s="249"/>
      <c r="ROG120" s="249"/>
      <c r="ROH120" s="249"/>
      <c r="ROI120" s="249"/>
      <c r="ROJ120" s="249"/>
      <c r="ROK120" s="249"/>
      <c r="ROL120" s="249"/>
      <c r="ROM120" s="249"/>
      <c r="RON120" s="249"/>
      <c r="ROO120" s="249"/>
      <c r="ROP120" s="249"/>
      <c r="ROQ120" s="249"/>
      <c r="ROR120" s="249"/>
      <c r="ROS120" s="249"/>
      <c r="ROT120" s="249"/>
      <c r="ROU120" s="249"/>
      <c r="ROV120" s="249"/>
      <c r="ROW120" s="249"/>
      <c r="ROX120" s="249"/>
      <c r="ROY120" s="249"/>
      <c r="ROZ120" s="249"/>
      <c r="RPA120" s="249"/>
      <c r="RPB120" s="249"/>
      <c r="RPC120" s="249"/>
      <c r="RPD120" s="249"/>
      <c r="RPE120" s="249"/>
      <c r="RPF120" s="249"/>
      <c r="RPG120" s="249"/>
      <c r="RPH120" s="249"/>
      <c r="RPI120" s="249"/>
      <c r="RPJ120" s="249"/>
      <c r="RPK120" s="249"/>
      <c r="RPL120" s="249"/>
      <c r="RPM120" s="249"/>
      <c r="RPN120" s="249"/>
      <c r="RPO120" s="249"/>
      <c r="RPP120" s="249"/>
      <c r="RPQ120" s="249"/>
      <c r="RPR120" s="249"/>
      <c r="RPS120" s="249"/>
      <c r="RPT120" s="249"/>
      <c r="RPU120" s="249"/>
      <c r="RPV120" s="249"/>
      <c r="RPW120" s="249"/>
      <c r="RPX120" s="249"/>
      <c r="RPY120" s="249"/>
      <c r="RPZ120" s="249"/>
      <c r="RQA120" s="249"/>
      <c r="RQB120" s="249"/>
      <c r="RQC120" s="249"/>
      <c r="RQD120" s="249"/>
      <c r="RQE120" s="249"/>
      <c r="RQF120" s="249"/>
      <c r="RQG120" s="249"/>
      <c r="RQH120" s="249"/>
      <c r="RQI120" s="249"/>
      <c r="RQJ120" s="249"/>
      <c r="RQK120" s="249"/>
      <c r="RQL120" s="249"/>
      <c r="RQM120" s="249"/>
      <c r="RQN120" s="249"/>
      <c r="RQO120" s="249"/>
      <c r="RQP120" s="249"/>
      <c r="RQQ120" s="249"/>
      <c r="RQR120" s="249"/>
      <c r="RQS120" s="249"/>
      <c r="RQT120" s="249"/>
      <c r="RQU120" s="249"/>
      <c r="RQV120" s="249"/>
      <c r="RQW120" s="249"/>
      <c r="RQX120" s="249"/>
      <c r="RQY120" s="249"/>
      <c r="RQZ120" s="249"/>
      <c r="RRA120" s="249"/>
      <c r="RRB120" s="249"/>
      <c r="RRC120" s="249"/>
      <c r="RRD120" s="249"/>
      <c r="RRE120" s="249"/>
      <c r="RRF120" s="249"/>
      <c r="RRG120" s="249"/>
      <c r="RRH120" s="249"/>
      <c r="RRI120" s="249"/>
      <c r="RRJ120" s="249"/>
      <c r="RRK120" s="249"/>
      <c r="RRL120" s="249"/>
      <c r="RRM120" s="249"/>
      <c r="RRN120" s="249"/>
      <c r="RRO120" s="249"/>
      <c r="RRP120" s="249"/>
      <c r="RRQ120" s="249"/>
      <c r="RRR120" s="249"/>
      <c r="RRS120" s="249"/>
      <c r="RRT120" s="249"/>
      <c r="RRU120" s="249"/>
      <c r="RRV120" s="249"/>
      <c r="RRW120" s="249"/>
      <c r="RRX120" s="249"/>
      <c r="RRY120" s="249"/>
      <c r="RRZ120" s="249"/>
      <c r="RSA120" s="249"/>
      <c r="RSB120" s="249"/>
      <c r="RSC120" s="249"/>
      <c r="RSD120" s="249"/>
      <c r="RSE120" s="249"/>
      <c r="RSF120" s="249"/>
      <c r="RSG120" s="249"/>
      <c r="RSH120" s="249"/>
      <c r="RSI120" s="249"/>
      <c r="RSJ120" s="249"/>
      <c r="RSK120" s="249"/>
      <c r="RSL120" s="249"/>
      <c r="RSM120" s="249"/>
      <c r="RSN120" s="249"/>
      <c r="RSO120" s="249"/>
      <c r="RSP120" s="249"/>
      <c r="RSQ120" s="249"/>
      <c r="RSR120" s="249"/>
      <c r="RSS120" s="249"/>
      <c r="RST120" s="249"/>
      <c r="RSU120" s="249"/>
      <c r="RSV120" s="249"/>
      <c r="RSW120" s="249"/>
      <c r="RSX120" s="249"/>
      <c r="RSY120" s="249"/>
      <c r="RSZ120" s="249"/>
      <c r="RTA120" s="249"/>
      <c r="RTB120" s="249"/>
      <c r="RTC120" s="249"/>
      <c r="RTD120" s="249"/>
      <c r="RTE120" s="249"/>
      <c r="RTF120" s="249"/>
      <c r="RTG120" s="249"/>
      <c r="RTH120" s="249"/>
      <c r="RTI120" s="249"/>
      <c r="RTJ120" s="249"/>
      <c r="RTK120" s="249"/>
      <c r="RTL120" s="249"/>
      <c r="RTM120" s="249"/>
      <c r="RTN120" s="249"/>
      <c r="RTO120" s="249"/>
      <c r="RTP120" s="249"/>
      <c r="RTQ120" s="249"/>
      <c r="RTR120" s="249"/>
      <c r="RTS120" s="249"/>
      <c r="RTT120" s="249"/>
      <c r="RTU120" s="249"/>
      <c r="RTV120" s="249"/>
      <c r="RTW120" s="249"/>
      <c r="RTX120" s="249"/>
      <c r="RTY120" s="249"/>
      <c r="RTZ120" s="249"/>
      <c r="RUA120" s="249"/>
      <c r="RUB120" s="249"/>
      <c r="RUC120" s="249"/>
      <c r="RUD120" s="249"/>
      <c r="RUE120" s="249"/>
      <c r="RUF120" s="249"/>
      <c r="RUG120" s="249"/>
      <c r="RUH120" s="249"/>
      <c r="RUI120" s="249"/>
      <c r="RUJ120" s="249"/>
      <c r="RUK120" s="249"/>
      <c r="RUL120" s="249"/>
      <c r="RUM120" s="249"/>
      <c r="RUN120" s="249"/>
      <c r="RUO120" s="249"/>
      <c r="RUP120" s="249"/>
      <c r="RUQ120" s="249"/>
      <c r="RUR120" s="249"/>
      <c r="RUS120" s="249"/>
      <c r="RUT120" s="249"/>
      <c r="RUU120" s="249"/>
      <c r="RUV120" s="249"/>
      <c r="RUW120" s="249"/>
      <c r="RUX120" s="249"/>
      <c r="RUY120" s="249"/>
      <c r="RUZ120" s="249"/>
      <c r="RVA120" s="249"/>
      <c r="RVB120" s="249"/>
      <c r="RVC120" s="249"/>
      <c r="RVD120" s="249"/>
      <c r="RVE120" s="249"/>
      <c r="RVF120" s="249"/>
      <c r="RVG120" s="249"/>
      <c r="RVH120" s="249"/>
      <c r="RVI120" s="249"/>
      <c r="RVJ120" s="249"/>
      <c r="RVK120" s="249"/>
      <c r="RVL120" s="249"/>
      <c r="RVM120" s="249"/>
      <c r="RVN120" s="249"/>
      <c r="RVO120" s="249"/>
      <c r="RVP120" s="249"/>
      <c r="RVQ120" s="249"/>
      <c r="RVR120" s="249"/>
      <c r="RVS120" s="249"/>
      <c r="RVT120" s="249"/>
      <c r="RVU120" s="249"/>
      <c r="RVV120" s="249"/>
      <c r="RVW120" s="249"/>
      <c r="RVX120" s="249"/>
      <c r="RVY120" s="249"/>
      <c r="RVZ120" s="249"/>
      <c r="RWA120" s="249"/>
      <c r="RWB120" s="249"/>
      <c r="RWC120" s="249"/>
      <c r="RWD120" s="249"/>
      <c r="RWE120" s="249"/>
      <c r="RWF120" s="249"/>
      <c r="RWG120" s="249"/>
      <c r="RWH120" s="249"/>
      <c r="RWI120" s="249"/>
      <c r="RWJ120" s="249"/>
      <c r="RWK120" s="249"/>
      <c r="RWL120" s="249"/>
      <c r="RWM120" s="249"/>
      <c r="RWN120" s="249"/>
      <c r="RWO120" s="249"/>
      <c r="RWP120" s="249"/>
      <c r="RWQ120" s="249"/>
      <c r="RWR120" s="249"/>
      <c r="RWS120" s="249"/>
      <c r="RWT120" s="249"/>
      <c r="RWU120" s="249"/>
      <c r="RWV120" s="249"/>
      <c r="RWW120" s="249"/>
      <c r="RWX120" s="249"/>
      <c r="RWY120" s="249"/>
      <c r="RWZ120" s="249"/>
      <c r="RXA120" s="249"/>
      <c r="RXB120" s="249"/>
      <c r="RXC120" s="249"/>
      <c r="RXD120" s="249"/>
      <c r="RXE120" s="249"/>
      <c r="RXF120" s="249"/>
      <c r="RXG120" s="249"/>
      <c r="RXH120" s="249"/>
      <c r="RXI120" s="249"/>
      <c r="RXJ120" s="249"/>
      <c r="RXK120" s="249"/>
      <c r="RXL120" s="249"/>
      <c r="RXM120" s="249"/>
      <c r="RXN120" s="249"/>
      <c r="RXO120" s="249"/>
      <c r="RXP120" s="249"/>
      <c r="RXQ120" s="249"/>
      <c r="RXR120" s="249"/>
      <c r="RXS120" s="249"/>
      <c r="RXT120" s="249"/>
      <c r="RXU120" s="249"/>
      <c r="RXV120" s="249"/>
      <c r="RXW120" s="249"/>
      <c r="RXX120" s="249"/>
      <c r="RXY120" s="249"/>
      <c r="RXZ120" s="249"/>
      <c r="RYA120" s="249"/>
      <c r="RYB120" s="249"/>
      <c r="RYC120" s="249"/>
      <c r="RYD120" s="249"/>
      <c r="RYE120" s="249"/>
      <c r="RYF120" s="249"/>
      <c r="RYG120" s="249"/>
      <c r="RYH120" s="249"/>
      <c r="RYI120" s="249"/>
      <c r="RYJ120" s="249"/>
      <c r="RYK120" s="249"/>
      <c r="RYL120" s="249"/>
      <c r="RYM120" s="249"/>
      <c r="RYN120" s="249"/>
      <c r="RYO120" s="249"/>
      <c r="RYP120" s="249"/>
      <c r="RYQ120" s="249"/>
      <c r="RYR120" s="249"/>
      <c r="RYS120" s="249"/>
      <c r="RYT120" s="249"/>
      <c r="RYU120" s="249"/>
      <c r="RYV120" s="249"/>
      <c r="RYW120" s="249"/>
      <c r="RYX120" s="249"/>
      <c r="RYY120" s="249"/>
      <c r="RYZ120" s="249"/>
      <c r="RZA120" s="249"/>
      <c r="RZB120" s="249"/>
      <c r="RZC120" s="249"/>
      <c r="RZD120" s="249"/>
      <c r="RZE120" s="249"/>
      <c r="RZF120" s="249"/>
      <c r="RZG120" s="249"/>
      <c r="RZH120" s="249"/>
      <c r="RZI120" s="249"/>
      <c r="RZJ120" s="249"/>
      <c r="RZK120" s="249"/>
      <c r="RZL120" s="249"/>
      <c r="RZM120" s="249"/>
      <c r="RZN120" s="249"/>
      <c r="RZO120" s="249"/>
      <c r="RZP120" s="249"/>
      <c r="RZQ120" s="249"/>
      <c r="RZR120" s="249"/>
      <c r="RZS120" s="249"/>
      <c r="RZT120" s="249"/>
      <c r="RZU120" s="249"/>
      <c r="RZV120" s="249"/>
      <c r="RZW120" s="249"/>
      <c r="RZX120" s="249"/>
      <c r="RZY120" s="249"/>
      <c r="RZZ120" s="249"/>
      <c r="SAA120" s="249"/>
      <c r="SAB120" s="249"/>
      <c r="SAC120" s="249"/>
      <c r="SAD120" s="249"/>
      <c r="SAE120" s="249"/>
      <c r="SAF120" s="249"/>
      <c r="SAG120" s="249"/>
      <c r="SAH120" s="249"/>
      <c r="SAI120" s="249"/>
      <c r="SAJ120" s="249"/>
      <c r="SAK120" s="249"/>
      <c r="SAL120" s="249"/>
      <c r="SAM120" s="249"/>
      <c r="SAN120" s="249"/>
      <c r="SAO120" s="249"/>
      <c r="SAP120" s="249"/>
      <c r="SAQ120" s="249"/>
      <c r="SAR120" s="249"/>
      <c r="SAS120" s="249"/>
      <c r="SAT120" s="249"/>
      <c r="SAU120" s="249"/>
      <c r="SAV120" s="249"/>
      <c r="SAW120" s="249"/>
      <c r="SAX120" s="249"/>
      <c r="SAY120" s="249"/>
      <c r="SAZ120" s="249"/>
      <c r="SBA120" s="249"/>
      <c r="SBB120" s="249"/>
      <c r="SBC120" s="249"/>
      <c r="SBD120" s="249"/>
      <c r="SBE120" s="249"/>
      <c r="SBF120" s="249"/>
      <c r="SBG120" s="249"/>
      <c r="SBH120" s="249"/>
      <c r="SBI120" s="249"/>
      <c r="SBJ120" s="249"/>
      <c r="SBK120" s="249"/>
      <c r="SBL120" s="249"/>
      <c r="SBM120" s="249"/>
      <c r="SBN120" s="249"/>
      <c r="SBO120" s="249"/>
      <c r="SBP120" s="249"/>
      <c r="SBQ120" s="249"/>
      <c r="SBR120" s="249"/>
      <c r="SBS120" s="249"/>
      <c r="SBT120" s="249"/>
      <c r="SBU120" s="249"/>
      <c r="SBV120" s="249"/>
      <c r="SBW120" s="249"/>
      <c r="SBX120" s="249"/>
      <c r="SBY120" s="249"/>
      <c r="SBZ120" s="249"/>
      <c r="SCA120" s="249"/>
      <c r="SCB120" s="249"/>
      <c r="SCC120" s="249"/>
      <c r="SCD120" s="249"/>
      <c r="SCE120" s="249"/>
      <c r="SCF120" s="249"/>
      <c r="SCG120" s="249"/>
      <c r="SCH120" s="249"/>
      <c r="SCI120" s="249"/>
      <c r="SCJ120" s="249"/>
      <c r="SCK120" s="249"/>
      <c r="SCL120" s="249"/>
      <c r="SCM120" s="249"/>
      <c r="SCN120" s="249"/>
      <c r="SCO120" s="249"/>
      <c r="SCP120" s="249"/>
      <c r="SCQ120" s="249"/>
      <c r="SCR120" s="249"/>
      <c r="SCS120" s="249"/>
      <c r="SCT120" s="249"/>
      <c r="SCU120" s="249"/>
      <c r="SCV120" s="249"/>
      <c r="SCW120" s="249"/>
      <c r="SCX120" s="249"/>
      <c r="SCY120" s="249"/>
      <c r="SCZ120" s="249"/>
      <c r="SDA120" s="249"/>
      <c r="SDB120" s="249"/>
      <c r="SDC120" s="249"/>
      <c r="SDD120" s="249"/>
      <c r="SDE120" s="249"/>
      <c r="SDF120" s="249"/>
      <c r="SDG120" s="249"/>
      <c r="SDH120" s="249"/>
      <c r="SDI120" s="249"/>
      <c r="SDJ120" s="249"/>
      <c r="SDK120" s="249"/>
      <c r="SDL120" s="249"/>
      <c r="SDM120" s="249"/>
      <c r="SDN120" s="249"/>
      <c r="SDO120" s="249"/>
      <c r="SDP120" s="249"/>
      <c r="SDQ120" s="249"/>
      <c r="SDR120" s="249"/>
      <c r="SDS120" s="249"/>
      <c r="SDT120" s="249"/>
      <c r="SDU120" s="249"/>
      <c r="SDV120" s="249"/>
      <c r="SDW120" s="249"/>
      <c r="SDX120" s="249"/>
      <c r="SDY120" s="249"/>
      <c r="SDZ120" s="249"/>
      <c r="SEA120" s="249"/>
      <c r="SEB120" s="249"/>
      <c r="SEC120" s="249"/>
      <c r="SED120" s="249"/>
      <c r="SEE120" s="249"/>
      <c r="SEF120" s="249"/>
      <c r="SEG120" s="249"/>
      <c r="SEH120" s="249"/>
      <c r="SEI120" s="249"/>
      <c r="SEJ120" s="249"/>
      <c r="SEK120" s="249"/>
      <c r="SEL120" s="249"/>
      <c r="SEM120" s="249"/>
      <c r="SEN120" s="249"/>
      <c r="SEO120" s="249"/>
      <c r="SEP120" s="249"/>
      <c r="SEQ120" s="249"/>
      <c r="SER120" s="249"/>
      <c r="SES120" s="249"/>
      <c r="SET120" s="249"/>
      <c r="SEU120" s="249"/>
      <c r="SEV120" s="249"/>
      <c r="SEW120" s="249"/>
      <c r="SEX120" s="249"/>
      <c r="SEY120" s="249"/>
      <c r="SEZ120" s="249"/>
      <c r="SFA120" s="249"/>
      <c r="SFB120" s="249"/>
      <c r="SFC120" s="249"/>
      <c r="SFD120" s="249"/>
      <c r="SFE120" s="249"/>
      <c r="SFF120" s="249"/>
      <c r="SFG120" s="249"/>
      <c r="SFH120" s="249"/>
      <c r="SFI120" s="249"/>
      <c r="SFJ120" s="249"/>
      <c r="SFK120" s="249"/>
      <c r="SFL120" s="249"/>
      <c r="SFM120" s="249"/>
      <c r="SFN120" s="249"/>
      <c r="SFO120" s="249"/>
      <c r="SFP120" s="249"/>
      <c r="SFQ120" s="249"/>
      <c r="SFR120" s="249"/>
      <c r="SFS120" s="249"/>
      <c r="SFT120" s="249"/>
      <c r="SFU120" s="249"/>
      <c r="SFV120" s="249"/>
      <c r="SFW120" s="249"/>
      <c r="SFX120" s="249"/>
      <c r="SFY120" s="249"/>
      <c r="SFZ120" s="249"/>
      <c r="SGA120" s="249"/>
      <c r="SGB120" s="249"/>
      <c r="SGC120" s="249"/>
      <c r="SGD120" s="249"/>
      <c r="SGE120" s="249"/>
      <c r="SGF120" s="249"/>
      <c r="SGG120" s="249"/>
      <c r="SGH120" s="249"/>
      <c r="SGI120" s="249"/>
      <c r="SGJ120" s="249"/>
      <c r="SGK120" s="249"/>
      <c r="SGL120" s="249"/>
      <c r="SGM120" s="249"/>
      <c r="SGN120" s="249"/>
      <c r="SGO120" s="249"/>
      <c r="SGP120" s="249"/>
      <c r="SGQ120" s="249"/>
      <c r="SGR120" s="249"/>
      <c r="SGS120" s="249"/>
      <c r="SGT120" s="249"/>
      <c r="SGU120" s="249"/>
      <c r="SGV120" s="249"/>
      <c r="SGW120" s="249"/>
      <c r="SGX120" s="249"/>
      <c r="SGY120" s="249"/>
      <c r="SGZ120" s="249"/>
      <c r="SHA120" s="249"/>
      <c r="SHB120" s="249"/>
      <c r="SHC120" s="249"/>
      <c r="SHD120" s="249"/>
      <c r="SHE120" s="249"/>
      <c r="SHF120" s="249"/>
      <c r="SHG120" s="249"/>
      <c r="SHH120" s="249"/>
      <c r="SHI120" s="249"/>
      <c r="SHJ120" s="249"/>
      <c r="SHK120" s="249"/>
      <c r="SHL120" s="249"/>
      <c r="SHM120" s="249"/>
      <c r="SHN120" s="249"/>
      <c r="SHO120" s="249"/>
      <c r="SHP120" s="249"/>
      <c r="SHQ120" s="249"/>
      <c r="SHR120" s="249"/>
      <c r="SHS120" s="249"/>
      <c r="SHT120" s="249"/>
      <c r="SHU120" s="249"/>
      <c r="SHV120" s="249"/>
      <c r="SHW120" s="249"/>
      <c r="SHX120" s="249"/>
      <c r="SHY120" s="249"/>
      <c r="SHZ120" s="249"/>
      <c r="SIA120" s="249"/>
      <c r="SIB120" s="249"/>
      <c r="SIC120" s="249"/>
      <c r="SID120" s="249"/>
      <c r="SIE120" s="249"/>
      <c r="SIF120" s="249"/>
      <c r="SIG120" s="249"/>
      <c r="SIH120" s="249"/>
      <c r="SII120" s="249"/>
      <c r="SIJ120" s="249"/>
      <c r="SIK120" s="249"/>
      <c r="SIL120" s="249"/>
      <c r="SIM120" s="249"/>
      <c r="SIN120" s="249"/>
      <c r="SIO120" s="249"/>
      <c r="SIP120" s="249"/>
      <c r="SIQ120" s="249"/>
      <c r="SIR120" s="249"/>
      <c r="SIS120" s="249"/>
      <c r="SIT120" s="249"/>
      <c r="SIU120" s="249"/>
      <c r="SIV120" s="249"/>
      <c r="SIW120" s="249"/>
      <c r="SIX120" s="249"/>
      <c r="SIY120" s="249"/>
      <c r="SIZ120" s="249"/>
      <c r="SJA120" s="249"/>
      <c r="SJB120" s="249"/>
      <c r="SJC120" s="249"/>
      <c r="SJD120" s="249"/>
      <c r="SJE120" s="249"/>
      <c r="SJF120" s="249"/>
      <c r="SJG120" s="249"/>
      <c r="SJH120" s="249"/>
      <c r="SJI120" s="249"/>
      <c r="SJJ120" s="249"/>
      <c r="SJK120" s="249"/>
      <c r="SJL120" s="249"/>
      <c r="SJM120" s="249"/>
      <c r="SJN120" s="249"/>
      <c r="SJO120" s="249"/>
      <c r="SJP120" s="249"/>
      <c r="SJQ120" s="249"/>
      <c r="SJR120" s="249"/>
      <c r="SJS120" s="249"/>
      <c r="SJT120" s="249"/>
      <c r="SJU120" s="249"/>
      <c r="SJV120" s="249"/>
      <c r="SJW120" s="249"/>
      <c r="SJX120" s="249"/>
      <c r="SJY120" s="249"/>
      <c r="SJZ120" s="249"/>
      <c r="SKA120" s="249"/>
      <c r="SKB120" s="249"/>
      <c r="SKC120" s="249"/>
      <c r="SKD120" s="249"/>
      <c r="SKE120" s="249"/>
      <c r="SKF120" s="249"/>
      <c r="SKG120" s="249"/>
      <c r="SKH120" s="249"/>
      <c r="SKI120" s="249"/>
      <c r="SKJ120" s="249"/>
      <c r="SKK120" s="249"/>
      <c r="SKL120" s="249"/>
      <c r="SKM120" s="249"/>
      <c r="SKN120" s="249"/>
      <c r="SKO120" s="249"/>
      <c r="SKP120" s="249"/>
      <c r="SKQ120" s="249"/>
      <c r="SKR120" s="249"/>
      <c r="SKS120" s="249"/>
      <c r="SKT120" s="249"/>
      <c r="SKU120" s="249"/>
      <c r="SKV120" s="249"/>
      <c r="SKW120" s="249"/>
      <c r="SKX120" s="249"/>
      <c r="SKY120" s="249"/>
      <c r="SKZ120" s="249"/>
      <c r="SLA120" s="249"/>
      <c r="SLB120" s="249"/>
      <c r="SLC120" s="249"/>
      <c r="SLD120" s="249"/>
      <c r="SLE120" s="249"/>
      <c r="SLF120" s="249"/>
      <c r="SLG120" s="249"/>
      <c r="SLH120" s="249"/>
      <c r="SLI120" s="249"/>
      <c r="SLJ120" s="249"/>
      <c r="SLK120" s="249"/>
      <c r="SLL120" s="249"/>
      <c r="SLM120" s="249"/>
      <c r="SLN120" s="249"/>
      <c r="SLO120" s="249"/>
      <c r="SLP120" s="249"/>
      <c r="SLQ120" s="249"/>
      <c r="SLR120" s="249"/>
      <c r="SLS120" s="249"/>
      <c r="SLT120" s="249"/>
      <c r="SLU120" s="249"/>
      <c r="SLV120" s="249"/>
      <c r="SLW120" s="249"/>
      <c r="SLX120" s="249"/>
      <c r="SLY120" s="249"/>
      <c r="SLZ120" s="249"/>
      <c r="SMA120" s="249"/>
      <c r="SMB120" s="249"/>
      <c r="SMC120" s="249"/>
      <c r="SMD120" s="249"/>
      <c r="SME120" s="249"/>
      <c r="SMF120" s="249"/>
      <c r="SMG120" s="249"/>
      <c r="SMH120" s="249"/>
      <c r="SMI120" s="249"/>
      <c r="SMJ120" s="249"/>
      <c r="SMK120" s="249"/>
      <c r="SML120" s="249"/>
      <c r="SMM120" s="249"/>
      <c r="SMN120" s="249"/>
      <c r="SMO120" s="249"/>
      <c r="SMP120" s="249"/>
      <c r="SMQ120" s="249"/>
      <c r="SMR120" s="249"/>
      <c r="SMS120" s="249"/>
      <c r="SMT120" s="249"/>
      <c r="SMU120" s="249"/>
      <c r="SMV120" s="249"/>
      <c r="SMW120" s="249"/>
      <c r="SMX120" s="249"/>
      <c r="SMY120" s="249"/>
      <c r="SMZ120" s="249"/>
      <c r="SNA120" s="249"/>
      <c r="SNB120" s="249"/>
      <c r="SNC120" s="249"/>
      <c r="SND120" s="249"/>
      <c r="SNE120" s="249"/>
      <c r="SNF120" s="249"/>
      <c r="SNG120" s="249"/>
      <c r="SNH120" s="249"/>
      <c r="SNI120" s="249"/>
      <c r="SNJ120" s="249"/>
      <c r="SNK120" s="249"/>
      <c r="SNL120" s="249"/>
      <c r="SNM120" s="249"/>
      <c r="SNN120" s="249"/>
      <c r="SNO120" s="249"/>
      <c r="SNP120" s="249"/>
      <c r="SNQ120" s="249"/>
      <c r="SNR120" s="249"/>
      <c r="SNS120" s="249"/>
      <c r="SNT120" s="249"/>
      <c r="SNU120" s="249"/>
      <c r="SNV120" s="249"/>
      <c r="SNW120" s="249"/>
      <c r="SNX120" s="249"/>
      <c r="SNY120" s="249"/>
      <c r="SNZ120" s="249"/>
      <c r="SOA120" s="249"/>
      <c r="SOB120" s="249"/>
      <c r="SOC120" s="249"/>
      <c r="SOD120" s="249"/>
      <c r="SOE120" s="249"/>
      <c r="SOF120" s="249"/>
      <c r="SOG120" s="249"/>
      <c r="SOH120" s="249"/>
      <c r="SOI120" s="249"/>
      <c r="SOJ120" s="249"/>
      <c r="SOK120" s="249"/>
      <c r="SOL120" s="249"/>
      <c r="SOM120" s="249"/>
      <c r="SON120" s="249"/>
      <c r="SOO120" s="249"/>
      <c r="SOP120" s="249"/>
      <c r="SOQ120" s="249"/>
      <c r="SOR120" s="249"/>
      <c r="SOS120" s="249"/>
      <c r="SOT120" s="249"/>
      <c r="SOU120" s="249"/>
      <c r="SOV120" s="249"/>
      <c r="SOW120" s="249"/>
      <c r="SOX120" s="249"/>
      <c r="SOY120" s="249"/>
      <c r="SOZ120" s="249"/>
      <c r="SPA120" s="249"/>
      <c r="SPB120" s="249"/>
      <c r="SPC120" s="249"/>
      <c r="SPD120" s="249"/>
      <c r="SPE120" s="249"/>
      <c r="SPF120" s="249"/>
      <c r="SPG120" s="249"/>
      <c r="SPH120" s="249"/>
      <c r="SPI120" s="249"/>
      <c r="SPJ120" s="249"/>
      <c r="SPK120" s="249"/>
      <c r="SPL120" s="249"/>
      <c r="SPM120" s="249"/>
      <c r="SPN120" s="249"/>
      <c r="SPO120" s="249"/>
      <c r="SPP120" s="249"/>
      <c r="SPQ120" s="249"/>
      <c r="SPR120" s="249"/>
      <c r="SPS120" s="249"/>
      <c r="SPT120" s="249"/>
      <c r="SPU120" s="249"/>
      <c r="SPV120" s="249"/>
      <c r="SPW120" s="249"/>
      <c r="SPX120" s="249"/>
      <c r="SPY120" s="249"/>
      <c r="SPZ120" s="249"/>
      <c r="SQA120" s="249"/>
      <c r="SQB120" s="249"/>
      <c r="SQC120" s="249"/>
      <c r="SQD120" s="249"/>
      <c r="SQE120" s="249"/>
      <c r="SQF120" s="249"/>
      <c r="SQG120" s="249"/>
      <c r="SQH120" s="249"/>
      <c r="SQI120" s="249"/>
      <c r="SQJ120" s="249"/>
      <c r="SQK120" s="249"/>
      <c r="SQL120" s="249"/>
      <c r="SQM120" s="249"/>
      <c r="SQN120" s="249"/>
      <c r="SQO120" s="249"/>
      <c r="SQP120" s="249"/>
      <c r="SQQ120" s="249"/>
      <c r="SQR120" s="249"/>
      <c r="SQS120" s="249"/>
      <c r="SQT120" s="249"/>
      <c r="SQU120" s="249"/>
      <c r="SQV120" s="249"/>
      <c r="SQW120" s="249"/>
      <c r="SQX120" s="249"/>
      <c r="SQY120" s="249"/>
      <c r="SQZ120" s="249"/>
      <c r="SRA120" s="249"/>
      <c r="SRB120" s="249"/>
      <c r="SRC120" s="249"/>
      <c r="SRD120" s="249"/>
      <c r="SRE120" s="249"/>
      <c r="SRF120" s="249"/>
      <c r="SRG120" s="249"/>
      <c r="SRH120" s="249"/>
      <c r="SRI120" s="249"/>
      <c r="SRJ120" s="249"/>
      <c r="SRK120" s="249"/>
      <c r="SRL120" s="249"/>
      <c r="SRM120" s="249"/>
      <c r="SRN120" s="249"/>
      <c r="SRO120" s="249"/>
      <c r="SRP120" s="249"/>
      <c r="SRQ120" s="249"/>
      <c r="SRR120" s="249"/>
      <c r="SRS120" s="249"/>
      <c r="SRT120" s="249"/>
      <c r="SRU120" s="249"/>
      <c r="SRV120" s="249"/>
      <c r="SRW120" s="249"/>
      <c r="SRX120" s="249"/>
      <c r="SRY120" s="249"/>
      <c r="SRZ120" s="249"/>
      <c r="SSA120" s="249"/>
      <c r="SSB120" s="249"/>
      <c r="SSC120" s="249"/>
      <c r="SSD120" s="249"/>
      <c r="SSE120" s="249"/>
      <c r="SSF120" s="249"/>
      <c r="SSG120" s="249"/>
      <c r="SSH120" s="249"/>
      <c r="SSI120" s="249"/>
      <c r="SSJ120" s="249"/>
      <c r="SSK120" s="249"/>
      <c r="SSL120" s="249"/>
      <c r="SSM120" s="249"/>
      <c r="SSN120" s="249"/>
      <c r="SSO120" s="249"/>
      <c r="SSP120" s="249"/>
      <c r="SSQ120" s="249"/>
      <c r="SSR120" s="249"/>
      <c r="SSS120" s="249"/>
      <c r="SST120" s="249"/>
      <c r="SSU120" s="249"/>
      <c r="SSV120" s="249"/>
      <c r="SSW120" s="249"/>
      <c r="SSX120" s="249"/>
      <c r="SSY120" s="249"/>
      <c r="SSZ120" s="249"/>
      <c r="STA120" s="249"/>
      <c r="STB120" s="249"/>
      <c r="STC120" s="249"/>
      <c r="STD120" s="249"/>
      <c r="STE120" s="249"/>
      <c r="STF120" s="249"/>
      <c r="STG120" s="249"/>
      <c r="STH120" s="249"/>
      <c r="STI120" s="249"/>
      <c r="STJ120" s="249"/>
      <c r="STK120" s="249"/>
      <c r="STL120" s="249"/>
      <c r="STM120" s="249"/>
      <c r="STN120" s="249"/>
      <c r="STO120" s="249"/>
      <c r="STP120" s="249"/>
      <c r="STQ120" s="249"/>
      <c r="STR120" s="249"/>
      <c r="STS120" s="249"/>
      <c r="STT120" s="249"/>
      <c r="STU120" s="249"/>
      <c r="STV120" s="249"/>
      <c r="STW120" s="249"/>
      <c r="STX120" s="249"/>
      <c r="STY120" s="249"/>
      <c r="STZ120" s="249"/>
      <c r="SUA120" s="249"/>
      <c r="SUB120" s="249"/>
      <c r="SUC120" s="249"/>
      <c r="SUD120" s="249"/>
      <c r="SUE120" s="249"/>
      <c r="SUF120" s="249"/>
      <c r="SUG120" s="249"/>
      <c r="SUH120" s="249"/>
      <c r="SUI120" s="249"/>
      <c r="SUJ120" s="249"/>
      <c r="SUK120" s="249"/>
      <c r="SUL120" s="249"/>
      <c r="SUM120" s="249"/>
      <c r="SUN120" s="249"/>
      <c r="SUO120" s="249"/>
      <c r="SUP120" s="249"/>
      <c r="SUQ120" s="249"/>
      <c r="SUR120" s="249"/>
      <c r="SUS120" s="249"/>
      <c r="SUT120" s="249"/>
      <c r="SUU120" s="249"/>
      <c r="SUV120" s="249"/>
      <c r="SUW120" s="249"/>
      <c r="SUX120" s="249"/>
      <c r="SUY120" s="249"/>
      <c r="SUZ120" s="249"/>
      <c r="SVA120" s="249"/>
      <c r="SVB120" s="249"/>
      <c r="SVC120" s="249"/>
      <c r="SVD120" s="249"/>
      <c r="SVE120" s="249"/>
      <c r="SVF120" s="249"/>
      <c r="SVG120" s="249"/>
      <c r="SVH120" s="249"/>
      <c r="SVI120" s="249"/>
      <c r="SVJ120" s="249"/>
      <c r="SVK120" s="249"/>
      <c r="SVL120" s="249"/>
      <c r="SVM120" s="249"/>
      <c r="SVN120" s="249"/>
      <c r="SVO120" s="249"/>
      <c r="SVP120" s="249"/>
      <c r="SVQ120" s="249"/>
      <c r="SVR120" s="249"/>
      <c r="SVS120" s="249"/>
      <c r="SVT120" s="249"/>
      <c r="SVU120" s="249"/>
      <c r="SVV120" s="249"/>
      <c r="SVW120" s="249"/>
      <c r="SVX120" s="249"/>
      <c r="SVY120" s="249"/>
      <c r="SVZ120" s="249"/>
      <c r="SWA120" s="249"/>
      <c r="SWB120" s="249"/>
      <c r="SWC120" s="249"/>
      <c r="SWD120" s="249"/>
      <c r="SWE120" s="249"/>
      <c r="SWF120" s="249"/>
      <c r="SWG120" s="249"/>
      <c r="SWH120" s="249"/>
      <c r="SWI120" s="249"/>
      <c r="SWJ120" s="249"/>
      <c r="SWK120" s="249"/>
      <c r="SWL120" s="249"/>
      <c r="SWM120" s="249"/>
      <c r="SWN120" s="249"/>
      <c r="SWO120" s="249"/>
      <c r="SWP120" s="249"/>
      <c r="SWQ120" s="249"/>
      <c r="SWR120" s="249"/>
      <c r="SWS120" s="249"/>
      <c r="SWT120" s="249"/>
      <c r="SWU120" s="249"/>
      <c r="SWV120" s="249"/>
      <c r="SWW120" s="249"/>
      <c r="SWX120" s="249"/>
      <c r="SWY120" s="249"/>
      <c r="SWZ120" s="249"/>
      <c r="SXA120" s="249"/>
      <c r="SXB120" s="249"/>
      <c r="SXC120" s="249"/>
      <c r="SXD120" s="249"/>
      <c r="SXE120" s="249"/>
      <c r="SXF120" s="249"/>
      <c r="SXG120" s="249"/>
      <c r="SXH120" s="249"/>
      <c r="SXI120" s="249"/>
      <c r="SXJ120" s="249"/>
      <c r="SXK120" s="249"/>
      <c r="SXL120" s="249"/>
      <c r="SXM120" s="249"/>
      <c r="SXN120" s="249"/>
      <c r="SXO120" s="249"/>
      <c r="SXP120" s="249"/>
      <c r="SXQ120" s="249"/>
      <c r="SXR120" s="249"/>
      <c r="SXS120" s="249"/>
      <c r="SXT120" s="249"/>
      <c r="SXU120" s="249"/>
      <c r="SXV120" s="249"/>
      <c r="SXW120" s="249"/>
      <c r="SXX120" s="249"/>
      <c r="SXY120" s="249"/>
      <c r="SXZ120" s="249"/>
      <c r="SYA120" s="249"/>
      <c r="SYB120" s="249"/>
      <c r="SYC120" s="249"/>
      <c r="SYD120" s="249"/>
      <c r="SYE120" s="249"/>
      <c r="SYF120" s="249"/>
      <c r="SYG120" s="249"/>
      <c r="SYH120" s="249"/>
      <c r="SYI120" s="249"/>
      <c r="SYJ120" s="249"/>
      <c r="SYK120" s="249"/>
      <c r="SYL120" s="249"/>
      <c r="SYM120" s="249"/>
      <c r="SYN120" s="249"/>
      <c r="SYO120" s="249"/>
      <c r="SYP120" s="249"/>
      <c r="SYQ120" s="249"/>
      <c r="SYR120" s="249"/>
      <c r="SYS120" s="249"/>
      <c r="SYT120" s="249"/>
      <c r="SYU120" s="249"/>
      <c r="SYV120" s="249"/>
      <c r="SYW120" s="249"/>
      <c r="SYX120" s="249"/>
      <c r="SYY120" s="249"/>
      <c r="SYZ120" s="249"/>
      <c r="SZA120" s="249"/>
      <c r="SZB120" s="249"/>
      <c r="SZC120" s="249"/>
      <c r="SZD120" s="249"/>
      <c r="SZE120" s="249"/>
      <c r="SZF120" s="249"/>
      <c r="SZG120" s="249"/>
      <c r="SZH120" s="249"/>
      <c r="SZI120" s="249"/>
      <c r="SZJ120" s="249"/>
      <c r="SZK120" s="249"/>
      <c r="SZL120" s="249"/>
      <c r="SZM120" s="249"/>
      <c r="SZN120" s="249"/>
      <c r="SZO120" s="249"/>
      <c r="SZP120" s="249"/>
      <c r="SZQ120" s="249"/>
      <c r="SZR120" s="249"/>
      <c r="SZS120" s="249"/>
      <c r="SZT120" s="249"/>
      <c r="SZU120" s="249"/>
      <c r="SZV120" s="249"/>
      <c r="SZW120" s="249"/>
      <c r="SZX120" s="249"/>
      <c r="SZY120" s="249"/>
      <c r="SZZ120" s="249"/>
      <c r="TAA120" s="249"/>
      <c r="TAB120" s="249"/>
      <c r="TAC120" s="249"/>
      <c r="TAD120" s="249"/>
      <c r="TAE120" s="249"/>
      <c r="TAF120" s="249"/>
      <c r="TAG120" s="249"/>
      <c r="TAH120" s="249"/>
      <c r="TAI120" s="249"/>
      <c r="TAJ120" s="249"/>
      <c r="TAK120" s="249"/>
      <c r="TAL120" s="249"/>
      <c r="TAM120" s="249"/>
      <c r="TAN120" s="249"/>
      <c r="TAO120" s="249"/>
      <c r="TAP120" s="249"/>
      <c r="TAQ120" s="249"/>
      <c r="TAR120" s="249"/>
      <c r="TAS120" s="249"/>
      <c r="TAT120" s="249"/>
      <c r="TAU120" s="249"/>
      <c r="TAV120" s="249"/>
      <c r="TAW120" s="249"/>
      <c r="TAX120" s="249"/>
      <c r="TAY120" s="249"/>
      <c r="TAZ120" s="249"/>
      <c r="TBA120" s="249"/>
      <c r="TBB120" s="249"/>
      <c r="TBC120" s="249"/>
      <c r="TBD120" s="249"/>
      <c r="TBE120" s="249"/>
      <c r="TBF120" s="249"/>
      <c r="TBG120" s="249"/>
      <c r="TBH120" s="249"/>
      <c r="TBI120" s="249"/>
      <c r="TBJ120" s="249"/>
      <c r="TBK120" s="249"/>
      <c r="TBL120" s="249"/>
      <c r="TBM120" s="249"/>
      <c r="TBN120" s="249"/>
      <c r="TBO120" s="249"/>
      <c r="TBP120" s="249"/>
      <c r="TBQ120" s="249"/>
      <c r="TBR120" s="249"/>
      <c r="TBS120" s="249"/>
      <c r="TBT120" s="249"/>
      <c r="TBU120" s="249"/>
      <c r="TBV120" s="249"/>
      <c r="TBW120" s="249"/>
      <c r="TBX120" s="249"/>
      <c r="TBY120" s="249"/>
      <c r="TBZ120" s="249"/>
      <c r="TCA120" s="249"/>
      <c r="TCB120" s="249"/>
      <c r="TCC120" s="249"/>
      <c r="TCD120" s="249"/>
      <c r="TCE120" s="249"/>
      <c r="TCF120" s="249"/>
      <c r="TCG120" s="249"/>
      <c r="TCH120" s="249"/>
      <c r="TCI120" s="249"/>
      <c r="TCJ120" s="249"/>
      <c r="TCK120" s="249"/>
      <c r="TCL120" s="249"/>
      <c r="TCM120" s="249"/>
      <c r="TCN120" s="249"/>
      <c r="TCO120" s="249"/>
      <c r="TCP120" s="249"/>
      <c r="TCQ120" s="249"/>
      <c r="TCR120" s="249"/>
      <c r="TCS120" s="249"/>
      <c r="TCT120" s="249"/>
      <c r="TCU120" s="249"/>
      <c r="TCV120" s="249"/>
      <c r="TCW120" s="249"/>
      <c r="TCX120" s="249"/>
      <c r="TCY120" s="249"/>
      <c r="TCZ120" s="249"/>
      <c r="TDA120" s="249"/>
      <c r="TDB120" s="249"/>
      <c r="TDC120" s="249"/>
      <c r="TDD120" s="249"/>
      <c r="TDE120" s="249"/>
      <c r="TDF120" s="249"/>
      <c r="TDG120" s="249"/>
      <c r="TDH120" s="249"/>
      <c r="TDI120" s="249"/>
      <c r="TDJ120" s="249"/>
      <c r="TDK120" s="249"/>
      <c r="TDL120" s="249"/>
      <c r="TDM120" s="249"/>
      <c r="TDN120" s="249"/>
      <c r="TDO120" s="249"/>
      <c r="TDP120" s="249"/>
      <c r="TDQ120" s="249"/>
      <c r="TDR120" s="249"/>
      <c r="TDS120" s="249"/>
      <c r="TDT120" s="249"/>
      <c r="TDU120" s="249"/>
      <c r="TDV120" s="249"/>
      <c r="TDW120" s="249"/>
      <c r="TDX120" s="249"/>
      <c r="TDY120" s="249"/>
      <c r="TDZ120" s="249"/>
      <c r="TEA120" s="249"/>
      <c r="TEB120" s="249"/>
      <c r="TEC120" s="249"/>
      <c r="TED120" s="249"/>
      <c r="TEE120" s="249"/>
      <c r="TEF120" s="249"/>
      <c r="TEG120" s="249"/>
      <c r="TEH120" s="249"/>
      <c r="TEI120" s="249"/>
      <c r="TEJ120" s="249"/>
      <c r="TEK120" s="249"/>
      <c r="TEL120" s="249"/>
      <c r="TEM120" s="249"/>
      <c r="TEN120" s="249"/>
      <c r="TEO120" s="249"/>
      <c r="TEP120" s="249"/>
      <c r="TEQ120" s="249"/>
      <c r="TER120" s="249"/>
      <c r="TES120" s="249"/>
      <c r="TET120" s="249"/>
      <c r="TEU120" s="249"/>
      <c r="TEV120" s="249"/>
      <c r="TEW120" s="249"/>
      <c r="TEX120" s="249"/>
      <c r="TEY120" s="249"/>
      <c r="TEZ120" s="249"/>
      <c r="TFA120" s="249"/>
      <c r="TFB120" s="249"/>
      <c r="TFC120" s="249"/>
      <c r="TFD120" s="249"/>
      <c r="TFE120" s="249"/>
      <c r="TFF120" s="249"/>
      <c r="TFG120" s="249"/>
      <c r="TFH120" s="249"/>
      <c r="TFI120" s="249"/>
      <c r="TFJ120" s="249"/>
      <c r="TFK120" s="249"/>
      <c r="TFL120" s="249"/>
      <c r="TFM120" s="249"/>
      <c r="TFN120" s="249"/>
      <c r="TFO120" s="249"/>
      <c r="TFP120" s="249"/>
      <c r="TFQ120" s="249"/>
      <c r="TFR120" s="249"/>
      <c r="TFS120" s="249"/>
      <c r="TFT120" s="249"/>
      <c r="TFU120" s="249"/>
      <c r="TFV120" s="249"/>
      <c r="TFW120" s="249"/>
      <c r="TFX120" s="249"/>
      <c r="TFY120" s="249"/>
      <c r="TFZ120" s="249"/>
      <c r="TGA120" s="249"/>
      <c r="TGB120" s="249"/>
      <c r="TGC120" s="249"/>
      <c r="TGD120" s="249"/>
      <c r="TGE120" s="249"/>
      <c r="TGF120" s="249"/>
      <c r="TGG120" s="249"/>
      <c r="TGH120" s="249"/>
      <c r="TGI120" s="249"/>
      <c r="TGJ120" s="249"/>
      <c r="TGK120" s="249"/>
      <c r="TGL120" s="249"/>
      <c r="TGM120" s="249"/>
      <c r="TGN120" s="249"/>
      <c r="TGO120" s="249"/>
      <c r="TGP120" s="249"/>
      <c r="TGQ120" s="249"/>
      <c r="TGR120" s="249"/>
      <c r="TGS120" s="249"/>
      <c r="TGT120" s="249"/>
      <c r="TGU120" s="249"/>
      <c r="TGV120" s="249"/>
      <c r="TGW120" s="249"/>
      <c r="TGX120" s="249"/>
      <c r="TGY120" s="249"/>
      <c r="TGZ120" s="249"/>
      <c r="THA120" s="249"/>
      <c r="THB120" s="249"/>
      <c r="THC120" s="249"/>
      <c r="THD120" s="249"/>
      <c r="THE120" s="249"/>
      <c r="THF120" s="249"/>
      <c r="THG120" s="249"/>
      <c r="THH120" s="249"/>
      <c r="THI120" s="249"/>
      <c r="THJ120" s="249"/>
      <c r="THK120" s="249"/>
      <c r="THL120" s="249"/>
      <c r="THM120" s="249"/>
      <c r="THN120" s="249"/>
      <c r="THO120" s="249"/>
      <c r="THP120" s="249"/>
      <c r="THQ120" s="249"/>
      <c r="THR120" s="249"/>
      <c r="THS120" s="249"/>
      <c r="THT120" s="249"/>
      <c r="THU120" s="249"/>
      <c r="THV120" s="249"/>
      <c r="THW120" s="249"/>
      <c r="THX120" s="249"/>
      <c r="THY120" s="249"/>
      <c r="THZ120" s="249"/>
      <c r="TIA120" s="249"/>
      <c r="TIB120" s="249"/>
      <c r="TIC120" s="249"/>
      <c r="TID120" s="249"/>
      <c r="TIE120" s="249"/>
      <c r="TIF120" s="249"/>
      <c r="TIG120" s="249"/>
      <c r="TIH120" s="249"/>
      <c r="TII120" s="249"/>
      <c r="TIJ120" s="249"/>
      <c r="TIK120" s="249"/>
      <c r="TIL120" s="249"/>
      <c r="TIM120" s="249"/>
      <c r="TIN120" s="249"/>
      <c r="TIO120" s="249"/>
      <c r="TIP120" s="249"/>
      <c r="TIQ120" s="249"/>
      <c r="TIR120" s="249"/>
      <c r="TIS120" s="249"/>
      <c r="TIT120" s="249"/>
      <c r="TIU120" s="249"/>
      <c r="TIV120" s="249"/>
      <c r="TIW120" s="249"/>
      <c r="TIX120" s="249"/>
      <c r="TIY120" s="249"/>
      <c r="TIZ120" s="249"/>
      <c r="TJA120" s="249"/>
      <c r="TJB120" s="249"/>
      <c r="TJC120" s="249"/>
      <c r="TJD120" s="249"/>
      <c r="TJE120" s="249"/>
      <c r="TJF120" s="249"/>
      <c r="TJG120" s="249"/>
      <c r="TJH120" s="249"/>
      <c r="TJI120" s="249"/>
      <c r="TJJ120" s="249"/>
      <c r="TJK120" s="249"/>
      <c r="TJL120" s="249"/>
      <c r="TJM120" s="249"/>
      <c r="TJN120" s="249"/>
      <c r="TJO120" s="249"/>
      <c r="TJP120" s="249"/>
      <c r="TJQ120" s="249"/>
      <c r="TJR120" s="249"/>
      <c r="TJS120" s="249"/>
      <c r="TJT120" s="249"/>
      <c r="TJU120" s="249"/>
      <c r="TJV120" s="249"/>
      <c r="TJW120" s="249"/>
      <c r="TJX120" s="249"/>
      <c r="TJY120" s="249"/>
      <c r="TJZ120" s="249"/>
      <c r="TKA120" s="249"/>
      <c r="TKB120" s="249"/>
      <c r="TKC120" s="249"/>
      <c r="TKD120" s="249"/>
      <c r="TKE120" s="249"/>
      <c r="TKF120" s="249"/>
      <c r="TKG120" s="249"/>
      <c r="TKH120" s="249"/>
      <c r="TKI120" s="249"/>
      <c r="TKJ120" s="249"/>
      <c r="TKK120" s="249"/>
      <c r="TKL120" s="249"/>
      <c r="TKM120" s="249"/>
      <c r="TKN120" s="249"/>
      <c r="TKO120" s="249"/>
      <c r="TKP120" s="249"/>
      <c r="TKQ120" s="249"/>
      <c r="TKR120" s="249"/>
      <c r="TKS120" s="249"/>
      <c r="TKT120" s="249"/>
      <c r="TKU120" s="249"/>
      <c r="TKV120" s="249"/>
      <c r="TKW120" s="249"/>
      <c r="TKX120" s="249"/>
      <c r="TKY120" s="249"/>
      <c r="TKZ120" s="249"/>
      <c r="TLA120" s="249"/>
      <c r="TLB120" s="249"/>
      <c r="TLC120" s="249"/>
      <c r="TLD120" s="249"/>
      <c r="TLE120" s="249"/>
      <c r="TLF120" s="249"/>
      <c r="TLG120" s="249"/>
      <c r="TLH120" s="249"/>
      <c r="TLI120" s="249"/>
      <c r="TLJ120" s="249"/>
      <c r="TLK120" s="249"/>
      <c r="TLL120" s="249"/>
      <c r="TLM120" s="249"/>
      <c r="TLN120" s="249"/>
      <c r="TLO120" s="249"/>
      <c r="TLP120" s="249"/>
      <c r="TLQ120" s="249"/>
      <c r="TLR120" s="249"/>
      <c r="TLS120" s="249"/>
      <c r="TLT120" s="249"/>
      <c r="TLU120" s="249"/>
      <c r="TLV120" s="249"/>
      <c r="TLW120" s="249"/>
      <c r="TLX120" s="249"/>
      <c r="TLY120" s="249"/>
      <c r="TLZ120" s="249"/>
      <c r="TMA120" s="249"/>
      <c r="TMB120" s="249"/>
      <c r="TMC120" s="249"/>
      <c r="TMD120" s="249"/>
      <c r="TME120" s="249"/>
      <c r="TMF120" s="249"/>
      <c r="TMG120" s="249"/>
      <c r="TMH120" s="249"/>
      <c r="TMI120" s="249"/>
      <c r="TMJ120" s="249"/>
      <c r="TMK120" s="249"/>
      <c r="TML120" s="249"/>
      <c r="TMM120" s="249"/>
      <c r="TMN120" s="249"/>
      <c r="TMO120" s="249"/>
      <c r="TMP120" s="249"/>
      <c r="TMQ120" s="249"/>
      <c r="TMR120" s="249"/>
      <c r="TMS120" s="249"/>
      <c r="TMT120" s="249"/>
      <c r="TMU120" s="249"/>
      <c r="TMV120" s="249"/>
      <c r="TMW120" s="249"/>
      <c r="TMX120" s="249"/>
      <c r="TMY120" s="249"/>
      <c r="TMZ120" s="249"/>
      <c r="TNA120" s="249"/>
      <c r="TNB120" s="249"/>
      <c r="TNC120" s="249"/>
      <c r="TND120" s="249"/>
      <c r="TNE120" s="249"/>
      <c r="TNF120" s="249"/>
      <c r="TNG120" s="249"/>
      <c r="TNH120" s="249"/>
      <c r="TNI120" s="249"/>
      <c r="TNJ120" s="249"/>
      <c r="TNK120" s="249"/>
      <c r="TNL120" s="249"/>
      <c r="TNM120" s="249"/>
      <c r="TNN120" s="249"/>
      <c r="TNO120" s="249"/>
      <c r="TNP120" s="249"/>
      <c r="TNQ120" s="249"/>
      <c r="TNR120" s="249"/>
      <c r="TNS120" s="249"/>
      <c r="TNT120" s="249"/>
      <c r="TNU120" s="249"/>
      <c r="TNV120" s="249"/>
      <c r="TNW120" s="249"/>
      <c r="TNX120" s="249"/>
      <c r="TNY120" s="249"/>
      <c r="TNZ120" s="249"/>
      <c r="TOA120" s="249"/>
      <c r="TOB120" s="249"/>
      <c r="TOC120" s="249"/>
      <c r="TOD120" s="249"/>
      <c r="TOE120" s="249"/>
      <c r="TOF120" s="249"/>
      <c r="TOG120" s="249"/>
      <c r="TOH120" s="249"/>
      <c r="TOI120" s="249"/>
      <c r="TOJ120" s="249"/>
      <c r="TOK120" s="249"/>
      <c r="TOL120" s="249"/>
      <c r="TOM120" s="249"/>
      <c r="TON120" s="249"/>
      <c r="TOO120" s="249"/>
      <c r="TOP120" s="249"/>
      <c r="TOQ120" s="249"/>
      <c r="TOR120" s="249"/>
      <c r="TOS120" s="249"/>
      <c r="TOT120" s="249"/>
      <c r="TOU120" s="249"/>
      <c r="TOV120" s="249"/>
      <c r="TOW120" s="249"/>
      <c r="TOX120" s="249"/>
      <c r="TOY120" s="249"/>
      <c r="TOZ120" s="249"/>
      <c r="TPA120" s="249"/>
      <c r="TPB120" s="249"/>
      <c r="TPC120" s="249"/>
      <c r="TPD120" s="249"/>
      <c r="TPE120" s="249"/>
      <c r="TPF120" s="249"/>
      <c r="TPG120" s="249"/>
      <c r="TPH120" s="249"/>
      <c r="TPI120" s="249"/>
      <c r="TPJ120" s="249"/>
      <c r="TPK120" s="249"/>
      <c r="TPL120" s="249"/>
      <c r="TPM120" s="249"/>
      <c r="TPN120" s="249"/>
      <c r="TPO120" s="249"/>
      <c r="TPP120" s="249"/>
      <c r="TPQ120" s="249"/>
      <c r="TPR120" s="249"/>
      <c r="TPS120" s="249"/>
      <c r="TPT120" s="249"/>
      <c r="TPU120" s="249"/>
      <c r="TPV120" s="249"/>
      <c r="TPW120" s="249"/>
      <c r="TPX120" s="249"/>
      <c r="TPY120" s="249"/>
      <c r="TPZ120" s="249"/>
      <c r="TQA120" s="249"/>
      <c r="TQB120" s="249"/>
      <c r="TQC120" s="249"/>
      <c r="TQD120" s="249"/>
      <c r="TQE120" s="249"/>
      <c r="TQF120" s="249"/>
      <c r="TQG120" s="249"/>
      <c r="TQH120" s="249"/>
      <c r="TQI120" s="249"/>
      <c r="TQJ120" s="249"/>
      <c r="TQK120" s="249"/>
      <c r="TQL120" s="249"/>
      <c r="TQM120" s="249"/>
      <c r="TQN120" s="249"/>
      <c r="TQO120" s="249"/>
      <c r="TQP120" s="249"/>
      <c r="TQQ120" s="249"/>
      <c r="TQR120" s="249"/>
      <c r="TQS120" s="249"/>
      <c r="TQT120" s="249"/>
      <c r="TQU120" s="249"/>
      <c r="TQV120" s="249"/>
      <c r="TQW120" s="249"/>
      <c r="TQX120" s="249"/>
      <c r="TQY120" s="249"/>
      <c r="TQZ120" s="249"/>
      <c r="TRA120" s="249"/>
      <c r="TRB120" s="249"/>
      <c r="TRC120" s="249"/>
      <c r="TRD120" s="249"/>
      <c r="TRE120" s="249"/>
      <c r="TRF120" s="249"/>
      <c r="TRG120" s="249"/>
      <c r="TRH120" s="249"/>
      <c r="TRI120" s="249"/>
      <c r="TRJ120" s="249"/>
      <c r="TRK120" s="249"/>
      <c r="TRL120" s="249"/>
      <c r="TRM120" s="249"/>
      <c r="TRN120" s="249"/>
      <c r="TRO120" s="249"/>
      <c r="TRP120" s="249"/>
      <c r="TRQ120" s="249"/>
      <c r="TRR120" s="249"/>
      <c r="TRS120" s="249"/>
      <c r="TRT120" s="249"/>
      <c r="TRU120" s="249"/>
      <c r="TRV120" s="249"/>
      <c r="TRW120" s="249"/>
      <c r="TRX120" s="249"/>
      <c r="TRY120" s="249"/>
      <c r="TRZ120" s="249"/>
      <c r="TSA120" s="249"/>
      <c r="TSB120" s="249"/>
      <c r="TSC120" s="249"/>
      <c r="TSD120" s="249"/>
      <c r="TSE120" s="249"/>
      <c r="TSF120" s="249"/>
      <c r="TSG120" s="249"/>
      <c r="TSH120" s="249"/>
      <c r="TSI120" s="249"/>
      <c r="TSJ120" s="249"/>
      <c r="TSK120" s="249"/>
      <c r="TSL120" s="249"/>
      <c r="TSM120" s="249"/>
      <c r="TSN120" s="249"/>
      <c r="TSO120" s="249"/>
      <c r="TSP120" s="249"/>
      <c r="TSQ120" s="249"/>
      <c r="TSR120" s="249"/>
      <c r="TSS120" s="249"/>
      <c r="TST120" s="249"/>
      <c r="TSU120" s="249"/>
      <c r="TSV120" s="249"/>
      <c r="TSW120" s="249"/>
      <c r="TSX120" s="249"/>
      <c r="TSY120" s="249"/>
      <c r="TSZ120" s="249"/>
      <c r="TTA120" s="249"/>
      <c r="TTB120" s="249"/>
      <c r="TTC120" s="249"/>
      <c r="TTD120" s="249"/>
      <c r="TTE120" s="249"/>
      <c r="TTF120" s="249"/>
      <c r="TTG120" s="249"/>
      <c r="TTH120" s="249"/>
      <c r="TTI120" s="249"/>
      <c r="TTJ120" s="249"/>
      <c r="TTK120" s="249"/>
      <c r="TTL120" s="249"/>
      <c r="TTM120" s="249"/>
      <c r="TTN120" s="249"/>
      <c r="TTO120" s="249"/>
      <c r="TTP120" s="249"/>
      <c r="TTQ120" s="249"/>
      <c r="TTR120" s="249"/>
      <c r="TTS120" s="249"/>
      <c r="TTT120" s="249"/>
      <c r="TTU120" s="249"/>
      <c r="TTV120" s="249"/>
      <c r="TTW120" s="249"/>
      <c r="TTX120" s="249"/>
      <c r="TTY120" s="249"/>
      <c r="TTZ120" s="249"/>
      <c r="TUA120" s="249"/>
      <c r="TUB120" s="249"/>
      <c r="TUC120" s="249"/>
      <c r="TUD120" s="249"/>
      <c r="TUE120" s="249"/>
      <c r="TUF120" s="249"/>
      <c r="TUG120" s="249"/>
      <c r="TUH120" s="249"/>
      <c r="TUI120" s="249"/>
      <c r="TUJ120" s="249"/>
      <c r="TUK120" s="249"/>
      <c r="TUL120" s="249"/>
      <c r="TUM120" s="249"/>
      <c r="TUN120" s="249"/>
      <c r="TUO120" s="249"/>
      <c r="TUP120" s="249"/>
      <c r="TUQ120" s="249"/>
      <c r="TUR120" s="249"/>
      <c r="TUS120" s="249"/>
      <c r="TUT120" s="249"/>
      <c r="TUU120" s="249"/>
      <c r="TUV120" s="249"/>
      <c r="TUW120" s="249"/>
      <c r="TUX120" s="249"/>
      <c r="TUY120" s="249"/>
      <c r="TUZ120" s="249"/>
      <c r="TVA120" s="249"/>
      <c r="TVB120" s="249"/>
      <c r="TVC120" s="249"/>
      <c r="TVD120" s="249"/>
      <c r="TVE120" s="249"/>
      <c r="TVF120" s="249"/>
      <c r="TVG120" s="249"/>
      <c r="TVH120" s="249"/>
      <c r="TVI120" s="249"/>
      <c r="TVJ120" s="249"/>
      <c r="TVK120" s="249"/>
      <c r="TVL120" s="249"/>
      <c r="TVM120" s="249"/>
      <c r="TVN120" s="249"/>
      <c r="TVO120" s="249"/>
      <c r="TVP120" s="249"/>
      <c r="TVQ120" s="249"/>
      <c r="TVR120" s="249"/>
      <c r="TVS120" s="249"/>
      <c r="TVT120" s="249"/>
      <c r="TVU120" s="249"/>
      <c r="TVV120" s="249"/>
      <c r="TVW120" s="249"/>
      <c r="TVX120" s="249"/>
      <c r="TVY120" s="249"/>
      <c r="TVZ120" s="249"/>
      <c r="TWA120" s="249"/>
      <c r="TWB120" s="249"/>
      <c r="TWC120" s="249"/>
      <c r="TWD120" s="249"/>
      <c r="TWE120" s="249"/>
      <c r="TWF120" s="249"/>
      <c r="TWG120" s="249"/>
      <c r="TWH120" s="249"/>
      <c r="TWI120" s="249"/>
      <c r="TWJ120" s="249"/>
      <c r="TWK120" s="249"/>
      <c r="TWL120" s="249"/>
      <c r="TWM120" s="249"/>
      <c r="TWN120" s="249"/>
      <c r="TWO120" s="249"/>
      <c r="TWP120" s="249"/>
      <c r="TWQ120" s="249"/>
      <c r="TWR120" s="249"/>
      <c r="TWS120" s="249"/>
      <c r="TWT120" s="249"/>
      <c r="TWU120" s="249"/>
      <c r="TWV120" s="249"/>
      <c r="TWW120" s="249"/>
      <c r="TWX120" s="249"/>
      <c r="TWY120" s="249"/>
      <c r="TWZ120" s="249"/>
      <c r="TXA120" s="249"/>
      <c r="TXB120" s="249"/>
      <c r="TXC120" s="249"/>
      <c r="TXD120" s="249"/>
      <c r="TXE120" s="249"/>
      <c r="TXF120" s="249"/>
      <c r="TXG120" s="249"/>
      <c r="TXH120" s="249"/>
      <c r="TXI120" s="249"/>
      <c r="TXJ120" s="249"/>
      <c r="TXK120" s="249"/>
      <c r="TXL120" s="249"/>
      <c r="TXM120" s="249"/>
      <c r="TXN120" s="249"/>
      <c r="TXO120" s="249"/>
      <c r="TXP120" s="249"/>
      <c r="TXQ120" s="249"/>
      <c r="TXR120" s="249"/>
      <c r="TXS120" s="249"/>
      <c r="TXT120" s="249"/>
      <c r="TXU120" s="249"/>
      <c r="TXV120" s="249"/>
      <c r="TXW120" s="249"/>
      <c r="TXX120" s="249"/>
      <c r="TXY120" s="249"/>
      <c r="TXZ120" s="249"/>
      <c r="TYA120" s="249"/>
      <c r="TYB120" s="249"/>
      <c r="TYC120" s="249"/>
      <c r="TYD120" s="249"/>
      <c r="TYE120" s="249"/>
      <c r="TYF120" s="249"/>
      <c r="TYG120" s="249"/>
      <c r="TYH120" s="249"/>
      <c r="TYI120" s="249"/>
      <c r="TYJ120" s="249"/>
      <c r="TYK120" s="249"/>
      <c r="TYL120" s="249"/>
      <c r="TYM120" s="249"/>
      <c r="TYN120" s="249"/>
      <c r="TYO120" s="249"/>
      <c r="TYP120" s="249"/>
      <c r="TYQ120" s="249"/>
      <c r="TYR120" s="249"/>
      <c r="TYS120" s="249"/>
      <c r="TYT120" s="249"/>
      <c r="TYU120" s="249"/>
      <c r="TYV120" s="249"/>
      <c r="TYW120" s="249"/>
      <c r="TYX120" s="249"/>
      <c r="TYY120" s="249"/>
      <c r="TYZ120" s="249"/>
      <c r="TZA120" s="249"/>
      <c r="TZB120" s="249"/>
      <c r="TZC120" s="249"/>
      <c r="TZD120" s="249"/>
      <c r="TZE120" s="249"/>
      <c r="TZF120" s="249"/>
      <c r="TZG120" s="249"/>
      <c r="TZH120" s="249"/>
      <c r="TZI120" s="249"/>
      <c r="TZJ120" s="249"/>
      <c r="TZK120" s="249"/>
      <c r="TZL120" s="249"/>
      <c r="TZM120" s="249"/>
      <c r="TZN120" s="249"/>
      <c r="TZO120" s="249"/>
      <c r="TZP120" s="249"/>
      <c r="TZQ120" s="249"/>
      <c r="TZR120" s="249"/>
      <c r="TZS120" s="249"/>
      <c r="TZT120" s="249"/>
      <c r="TZU120" s="249"/>
      <c r="TZV120" s="249"/>
      <c r="TZW120" s="249"/>
      <c r="TZX120" s="249"/>
      <c r="TZY120" s="249"/>
      <c r="TZZ120" s="249"/>
      <c r="UAA120" s="249"/>
      <c r="UAB120" s="249"/>
      <c r="UAC120" s="249"/>
      <c r="UAD120" s="249"/>
      <c r="UAE120" s="249"/>
      <c r="UAF120" s="249"/>
      <c r="UAG120" s="249"/>
      <c r="UAH120" s="249"/>
      <c r="UAI120" s="249"/>
      <c r="UAJ120" s="249"/>
      <c r="UAK120" s="249"/>
      <c r="UAL120" s="249"/>
      <c r="UAM120" s="249"/>
      <c r="UAN120" s="249"/>
      <c r="UAO120" s="249"/>
      <c r="UAP120" s="249"/>
      <c r="UAQ120" s="249"/>
      <c r="UAR120" s="249"/>
      <c r="UAS120" s="249"/>
      <c r="UAT120" s="249"/>
      <c r="UAU120" s="249"/>
      <c r="UAV120" s="249"/>
      <c r="UAW120" s="249"/>
      <c r="UAX120" s="249"/>
      <c r="UAY120" s="249"/>
      <c r="UAZ120" s="249"/>
      <c r="UBA120" s="249"/>
      <c r="UBB120" s="249"/>
      <c r="UBC120" s="249"/>
      <c r="UBD120" s="249"/>
      <c r="UBE120" s="249"/>
      <c r="UBF120" s="249"/>
      <c r="UBG120" s="249"/>
      <c r="UBH120" s="249"/>
      <c r="UBI120" s="249"/>
      <c r="UBJ120" s="249"/>
      <c r="UBK120" s="249"/>
      <c r="UBL120" s="249"/>
      <c r="UBM120" s="249"/>
      <c r="UBN120" s="249"/>
      <c r="UBO120" s="249"/>
      <c r="UBP120" s="249"/>
      <c r="UBQ120" s="249"/>
      <c r="UBR120" s="249"/>
      <c r="UBS120" s="249"/>
      <c r="UBT120" s="249"/>
      <c r="UBU120" s="249"/>
      <c r="UBV120" s="249"/>
      <c r="UBW120" s="249"/>
      <c r="UBX120" s="249"/>
      <c r="UBY120" s="249"/>
      <c r="UBZ120" s="249"/>
      <c r="UCA120" s="249"/>
      <c r="UCB120" s="249"/>
      <c r="UCC120" s="249"/>
      <c r="UCD120" s="249"/>
      <c r="UCE120" s="249"/>
      <c r="UCF120" s="249"/>
      <c r="UCG120" s="249"/>
      <c r="UCH120" s="249"/>
      <c r="UCI120" s="249"/>
      <c r="UCJ120" s="249"/>
      <c r="UCK120" s="249"/>
      <c r="UCL120" s="249"/>
      <c r="UCM120" s="249"/>
      <c r="UCN120" s="249"/>
      <c r="UCO120" s="249"/>
      <c r="UCP120" s="249"/>
      <c r="UCQ120" s="249"/>
      <c r="UCR120" s="249"/>
      <c r="UCS120" s="249"/>
      <c r="UCT120" s="249"/>
      <c r="UCU120" s="249"/>
      <c r="UCV120" s="249"/>
      <c r="UCW120" s="249"/>
      <c r="UCX120" s="249"/>
      <c r="UCY120" s="249"/>
      <c r="UCZ120" s="249"/>
      <c r="UDA120" s="249"/>
      <c r="UDB120" s="249"/>
      <c r="UDC120" s="249"/>
      <c r="UDD120" s="249"/>
      <c r="UDE120" s="249"/>
      <c r="UDF120" s="249"/>
      <c r="UDG120" s="249"/>
      <c r="UDH120" s="249"/>
      <c r="UDI120" s="249"/>
      <c r="UDJ120" s="249"/>
      <c r="UDK120" s="249"/>
      <c r="UDL120" s="249"/>
      <c r="UDM120" s="249"/>
      <c r="UDN120" s="249"/>
      <c r="UDO120" s="249"/>
      <c r="UDP120" s="249"/>
      <c r="UDQ120" s="249"/>
      <c r="UDR120" s="249"/>
      <c r="UDS120" s="249"/>
      <c r="UDT120" s="249"/>
      <c r="UDU120" s="249"/>
      <c r="UDV120" s="249"/>
      <c r="UDW120" s="249"/>
      <c r="UDX120" s="249"/>
      <c r="UDY120" s="249"/>
      <c r="UDZ120" s="249"/>
      <c r="UEA120" s="249"/>
      <c r="UEB120" s="249"/>
      <c r="UEC120" s="249"/>
      <c r="UED120" s="249"/>
      <c r="UEE120" s="249"/>
      <c r="UEF120" s="249"/>
      <c r="UEG120" s="249"/>
      <c r="UEH120" s="249"/>
      <c r="UEI120" s="249"/>
      <c r="UEJ120" s="249"/>
      <c r="UEK120" s="249"/>
      <c r="UEL120" s="249"/>
      <c r="UEM120" s="249"/>
      <c r="UEN120" s="249"/>
      <c r="UEO120" s="249"/>
      <c r="UEP120" s="249"/>
      <c r="UEQ120" s="249"/>
      <c r="UER120" s="249"/>
      <c r="UES120" s="249"/>
      <c r="UET120" s="249"/>
      <c r="UEU120" s="249"/>
      <c r="UEV120" s="249"/>
      <c r="UEW120" s="249"/>
      <c r="UEX120" s="249"/>
      <c r="UEY120" s="249"/>
      <c r="UEZ120" s="249"/>
      <c r="UFA120" s="249"/>
      <c r="UFB120" s="249"/>
      <c r="UFC120" s="249"/>
      <c r="UFD120" s="249"/>
      <c r="UFE120" s="249"/>
      <c r="UFF120" s="249"/>
      <c r="UFG120" s="249"/>
      <c r="UFH120" s="249"/>
      <c r="UFI120" s="249"/>
      <c r="UFJ120" s="249"/>
      <c r="UFK120" s="249"/>
      <c r="UFL120" s="249"/>
      <c r="UFM120" s="249"/>
      <c r="UFN120" s="249"/>
      <c r="UFO120" s="249"/>
      <c r="UFP120" s="249"/>
      <c r="UFQ120" s="249"/>
      <c r="UFR120" s="249"/>
      <c r="UFS120" s="249"/>
      <c r="UFT120" s="249"/>
      <c r="UFU120" s="249"/>
      <c r="UFV120" s="249"/>
      <c r="UFW120" s="249"/>
      <c r="UFX120" s="249"/>
      <c r="UFY120" s="249"/>
      <c r="UFZ120" s="249"/>
      <c r="UGA120" s="249"/>
      <c r="UGB120" s="249"/>
      <c r="UGC120" s="249"/>
      <c r="UGD120" s="249"/>
      <c r="UGE120" s="249"/>
      <c r="UGF120" s="249"/>
      <c r="UGG120" s="249"/>
      <c r="UGH120" s="249"/>
      <c r="UGI120" s="249"/>
      <c r="UGJ120" s="249"/>
      <c r="UGK120" s="249"/>
      <c r="UGL120" s="249"/>
      <c r="UGM120" s="249"/>
      <c r="UGN120" s="249"/>
      <c r="UGO120" s="249"/>
      <c r="UGP120" s="249"/>
      <c r="UGQ120" s="249"/>
      <c r="UGR120" s="249"/>
      <c r="UGS120" s="249"/>
      <c r="UGT120" s="249"/>
      <c r="UGU120" s="249"/>
      <c r="UGV120" s="249"/>
      <c r="UGW120" s="249"/>
      <c r="UGX120" s="249"/>
      <c r="UGY120" s="249"/>
      <c r="UGZ120" s="249"/>
      <c r="UHA120" s="249"/>
      <c r="UHB120" s="249"/>
      <c r="UHC120" s="249"/>
      <c r="UHD120" s="249"/>
      <c r="UHE120" s="249"/>
      <c r="UHF120" s="249"/>
      <c r="UHG120" s="249"/>
      <c r="UHH120" s="249"/>
      <c r="UHI120" s="249"/>
      <c r="UHJ120" s="249"/>
      <c r="UHK120" s="249"/>
      <c r="UHL120" s="249"/>
      <c r="UHM120" s="249"/>
      <c r="UHN120" s="249"/>
      <c r="UHO120" s="249"/>
      <c r="UHP120" s="249"/>
      <c r="UHQ120" s="249"/>
      <c r="UHR120" s="249"/>
      <c r="UHS120" s="249"/>
      <c r="UHT120" s="249"/>
      <c r="UHU120" s="249"/>
      <c r="UHV120" s="249"/>
      <c r="UHW120" s="249"/>
      <c r="UHX120" s="249"/>
      <c r="UHY120" s="249"/>
      <c r="UHZ120" s="249"/>
      <c r="UIA120" s="249"/>
      <c r="UIB120" s="249"/>
      <c r="UIC120" s="249"/>
      <c r="UID120" s="249"/>
      <c r="UIE120" s="249"/>
      <c r="UIF120" s="249"/>
      <c r="UIG120" s="249"/>
      <c r="UIH120" s="249"/>
      <c r="UII120" s="249"/>
      <c r="UIJ120" s="249"/>
      <c r="UIK120" s="249"/>
      <c r="UIL120" s="249"/>
      <c r="UIM120" s="249"/>
      <c r="UIN120" s="249"/>
      <c r="UIO120" s="249"/>
      <c r="UIP120" s="249"/>
      <c r="UIQ120" s="249"/>
      <c r="UIR120" s="249"/>
      <c r="UIS120" s="249"/>
      <c r="UIT120" s="249"/>
      <c r="UIU120" s="249"/>
      <c r="UIV120" s="249"/>
      <c r="UIW120" s="249"/>
      <c r="UIX120" s="249"/>
      <c r="UIY120" s="249"/>
      <c r="UIZ120" s="249"/>
      <c r="UJA120" s="249"/>
      <c r="UJB120" s="249"/>
      <c r="UJC120" s="249"/>
      <c r="UJD120" s="249"/>
      <c r="UJE120" s="249"/>
      <c r="UJF120" s="249"/>
      <c r="UJG120" s="249"/>
      <c r="UJH120" s="249"/>
      <c r="UJI120" s="249"/>
      <c r="UJJ120" s="249"/>
      <c r="UJK120" s="249"/>
      <c r="UJL120" s="249"/>
      <c r="UJM120" s="249"/>
      <c r="UJN120" s="249"/>
      <c r="UJO120" s="249"/>
      <c r="UJP120" s="249"/>
      <c r="UJQ120" s="249"/>
      <c r="UJR120" s="249"/>
      <c r="UJS120" s="249"/>
      <c r="UJT120" s="249"/>
      <c r="UJU120" s="249"/>
      <c r="UJV120" s="249"/>
      <c r="UJW120" s="249"/>
      <c r="UJX120" s="249"/>
      <c r="UJY120" s="249"/>
      <c r="UJZ120" s="249"/>
      <c r="UKA120" s="249"/>
      <c r="UKB120" s="249"/>
      <c r="UKC120" s="249"/>
      <c r="UKD120" s="249"/>
      <c r="UKE120" s="249"/>
      <c r="UKF120" s="249"/>
      <c r="UKG120" s="249"/>
      <c r="UKH120" s="249"/>
      <c r="UKI120" s="249"/>
      <c r="UKJ120" s="249"/>
      <c r="UKK120" s="249"/>
      <c r="UKL120" s="249"/>
      <c r="UKM120" s="249"/>
      <c r="UKN120" s="249"/>
      <c r="UKO120" s="249"/>
      <c r="UKP120" s="249"/>
      <c r="UKQ120" s="249"/>
      <c r="UKR120" s="249"/>
      <c r="UKS120" s="249"/>
      <c r="UKT120" s="249"/>
      <c r="UKU120" s="249"/>
      <c r="UKV120" s="249"/>
      <c r="UKW120" s="249"/>
      <c r="UKX120" s="249"/>
      <c r="UKY120" s="249"/>
      <c r="UKZ120" s="249"/>
      <c r="ULA120" s="249"/>
      <c r="ULB120" s="249"/>
      <c r="ULC120" s="249"/>
      <c r="ULD120" s="249"/>
      <c r="ULE120" s="249"/>
      <c r="ULF120" s="249"/>
      <c r="ULG120" s="249"/>
      <c r="ULH120" s="249"/>
      <c r="ULI120" s="249"/>
      <c r="ULJ120" s="249"/>
      <c r="ULK120" s="249"/>
      <c r="ULL120" s="249"/>
      <c r="ULM120" s="249"/>
      <c r="ULN120" s="249"/>
      <c r="ULO120" s="249"/>
      <c r="ULP120" s="249"/>
      <c r="ULQ120" s="249"/>
      <c r="ULR120" s="249"/>
      <c r="ULS120" s="249"/>
      <c r="ULT120" s="249"/>
      <c r="ULU120" s="249"/>
      <c r="ULV120" s="249"/>
      <c r="ULW120" s="249"/>
      <c r="ULX120" s="249"/>
      <c r="ULY120" s="249"/>
      <c r="ULZ120" s="249"/>
      <c r="UMA120" s="249"/>
      <c r="UMB120" s="249"/>
      <c r="UMC120" s="249"/>
      <c r="UMD120" s="249"/>
      <c r="UME120" s="249"/>
      <c r="UMF120" s="249"/>
      <c r="UMG120" s="249"/>
      <c r="UMH120" s="249"/>
      <c r="UMI120" s="249"/>
      <c r="UMJ120" s="249"/>
      <c r="UMK120" s="249"/>
      <c r="UML120" s="249"/>
      <c r="UMM120" s="249"/>
      <c r="UMN120" s="249"/>
      <c r="UMO120" s="249"/>
      <c r="UMP120" s="249"/>
      <c r="UMQ120" s="249"/>
      <c r="UMR120" s="249"/>
      <c r="UMS120" s="249"/>
      <c r="UMT120" s="249"/>
      <c r="UMU120" s="249"/>
      <c r="UMV120" s="249"/>
      <c r="UMW120" s="249"/>
      <c r="UMX120" s="249"/>
      <c r="UMY120" s="249"/>
      <c r="UMZ120" s="249"/>
      <c r="UNA120" s="249"/>
      <c r="UNB120" s="249"/>
      <c r="UNC120" s="249"/>
      <c r="UND120" s="249"/>
      <c r="UNE120" s="249"/>
      <c r="UNF120" s="249"/>
      <c r="UNG120" s="249"/>
      <c r="UNH120" s="249"/>
      <c r="UNI120" s="249"/>
      <c r="UNJ120" s="249"/>
      <c r="UNK120" s="249"/>
      <c r="UNL120" s="249"/>
      <c r="UNM120" s="249"/>
      <c r="UNN120" s="249"/>
      <c r="UNO120" s="249"/>
      <c r="UNP120" s="249"/>
      <c r="UNQ120" s="249"/>
      <c r="UNR120" s="249"/>
      <c r="UNS120" s="249"/>
      <c r="UNT120" s="249"/>
      <c r="UNU120" s="249"/>
      <c r="UNV120" s="249"/>
      <c r="UNW120" s="249"/>
      <c r="UNX120" s="249"/>
      <c r="UNY120" s="249"/>
      <c r="UNZ120" s="249"/>
      <c r="UOA120" s="249"/>
      <c r="UOB120" s="249"/>
      <c r="UOC120" s="249"/>
      <c r="UOD120" s="249"/>
      <c r="UOE120" s="249"/>
      <c r="UOF120" s="249"/>
      <c r="UOG120" s="249"/>
      <c r="UOH120" s="249"/>
      <c r="UOI120" s="249"/>
      <c r="UOJ120" s="249"/>
      <c r="UOK120" s="249"/>
      <c r="UOL120" s="249"/>
      <c r="UOM120" s="249"/>
      <c r="UON120" s="249"/>
      <c r="UOO120" s="249"/>
      <c r="UOP120" s="249"/>
      <c r="UOQ120" s="249"/>
      <c r="UOR120" s="249"/>
      <c r="UOS120" s="249"/>
      <c r="UOT120" s="249"/>
      <c r="UOU120" s="249"/>
      <c r="UOV120" s="249"/>
      <c r="UOW120" s="249"/>
      <c r="UOX120" s="249"/>
      <c r="UOY120" s="249"/>
      <c r="UOZ120" s="249"/>
      <c r="UPA120" s="249"/>
      <c r="UPB120" s="249"/>
      <c r="UPC120" s="249"/>
      <c r="UPD120" s="249"/>
      <c r="UPE120" s="249"/>
      <c r="UPF120" s="249"/>
      <c r="UPG120" s="249"/>
      <c r="UPH120" s="249"/>
      <c r="UPI120" s="249"/>
      <c r="UPJ120" s="249"/>
      <c r="UPK120" s="249"/>
      <c r="UPL120" s="249"/>
      <c r="UPM120" s="249"/>
      <c r="UPN120" s="249"/>
      <c r="UPO120" s="249"/>
      <c r="UPP120" s="249"/>
      <c r="UPQ120" s="249"/>
      <c r="UPR120" s="249"/>
      <c r="UPS120" s="249"/>
      <c r="UPT120" s="249"/>
      <c r="UPU120" s="249"/>
      <c r="UPV120" s="249"/>
      <c r="UPW120" s="249"/>
      <c r="UPX120" s="249"/>
      <c r="UPY120" s="249"/>
      <c r="UPZ120" s="249"/>
      <c r="UQA120" s="249"/>
      <c r="UQB120" s="249"/>
      <c r="UQC120" s="249"/>
      <c r="UQD120" s="249"/>
      <c r="UQE120" s="249"/>
      <c r="UQF120" s="249"/>
      <c r="UQG120" s="249"/>
      <c r="UQH120" s="249"/>
      <c r="UQI120" s="249"/>
      <c r="UQJ120" s="249"/>
      <c r="UQK120" s="249"/>
      <c r="UQL120" s="249"/>
      <c r="UQM120" s="249"/>
      <c r="UQN120" s="249"/>
      <c r="UQO120" s="249"/>
      <c r="UQP120" s="249"/>
      <c r="UQQ120" s="249"/>
      <c r="UQR120" s="249"/>
      <c r="UQS120" s="249"/>
      <c r="UQT120" s="249"/>
      <c r="UQU120" s="249"/>
      <c r="UQV120" s="249"/>
      <c r="UQW120" s="249"/>
      <c r="UQX120" s="249"/>
      <c r="UQY120" s="249"/>
      <c r="UQZ120" s="249"/>
      <c r="URA120" s="249"/>
      <c r="URB120" s="249"/>
      <c r="URC120" s="249"/>
      <c r="URD120" s="249"/>
      <c r="URE120" s="249"/>
      <c r="URF120" s="249"/>
      <c r="URG120" s="249"/>
      <c r="URH120" s="249"/>
      <c r="URI120" s="249"/>
      <c r="URJ120" s="249"/>
      <c r="URK120" s="249"/>
      <c r="URL120" s="249"/>
      <c r="URM120" s="249"/>
      <c r="URN120" s="249"/>
      <c r="URO120" s="249"/>
      <c r="URP120" s="249"/>
      <c r="URQ120" s="249"/>
      <c r="URR120" s="249"/>
      <c r="URS120" s="249"/>
      <c r="URT120" s="249"/>
      <c r="URU120" s="249"/>
      <c r="URV120" s="249"/>
      <c r="URW120" s="249"/>
      <c r="URX120" s="249"/>
      <c r="URY120" s="249"/>
      <c r="URZ120" s="249"/>
      <c r="USA120" s="249"/>
      <c r="USB120" s="249"/>
      <c r="USC120" s="249"/>
      <c r="USD120" s="249"/>
      <c r="USE120" s="249"/>
      <c r="USF120" s="249"/>
      <c r="USG120" s="249"/>
      <c r="USH120" s="249"/>
      <c r="USI120" s="249"/>
      <c r="USJ120" s="249"/>
      <c r="USK120" s="249"/>
      <c r="USL120" s="249"/>
      <c r="USM120" s="249"/>
      <c r="USN120" s="249"/>
      <c r="USO120" s="249"/>
      <c r="USP120" s="249"/>
      <c r="USQ120" s="249"/>
      <c r="USR120" s="249"/>
      <c r="USS120" s="249"/>
      <c r="UST120" s="249"/>
      <c r="USU120" s="249"/>
      <c r="USV120" s="249"/>
      <c r="USW120" s="249"/>
      <c r="USX120" s="249"/>
      <c r="USY120" s="249"/>
      <c r="USZ120" s="249"/>
      <c r="UTA120" s="249"/>
      <c r="UTB120" s="249"/>
      <c r="UTC120" s="249"/>
      <c r="UTD120" s="249"/>
      <c r="UTE120" s="249"/>
      <c r="UTF120" s="249"/>
      <c r="UTG120" s="249"/>
      <c r="UTH120" s="249"/>
      <c r="UTI120" s="249"/>
      <c r="UTJ120" s="249"/>
      <c r="UTK120" s="249"/>
      <c r="UTL120" s="249"/>
      <c r="UTM120" s="249"/>
      <c r="UTN120" s="249"/>
      <c r="UTO120" s="249"/>
      <c r="UTP120" s="249"/>
      <c r="UTQ120" s="249"/>
      <c r="UTR120" s="249"/>
      <c r="UTS120" s="249"/>
      <c r="UTT120" s="249"/>
      <c r="UTU120" s="249"/>
      <c r="UTV120" s="249"/>
      <c r="UTW120" s="249"/>
      <c r="UTX120" s="249"/>
      <c r="UTY120" s="249"/>
      <c r="UTZ120" s="249"/>
      <c r="UUA120" s="249"/>
      <c r="UUB120" s="249"/>
      <c r="UUC120" s="249"/>
      <c r="UUD120" s="249"/>
      <c r="UUE120" s="249"/>
      <c r="UUF120" s="249"/>
      <c r="UUG120" s="249"/>
      <c r="UUH120" s="249"/>
      <c r="UUI120" s="249"/>
      <c r="UUJ120" s="249"/>
      <c r="UUK120" s="249"/>
      <c r="UUL120" s="249"/>
      <c r="UUM120" s="249"/>
      <c r="UUN120" s="249"/>
      <c r="UUO120" s="249"/>
      <c r="UUP120" s="249"/>
      <c r="UUQ120" s="249"/>
      <c r="UUR120" s="249"/>
      <c r="UUS120" s="249"/>
      <c r="UUT120" s="249"/>
      <c r="UUU120" s="249"/>
      <c r="UUV120" s="249"/>
      <c r="UUW120" s="249"/>
      <c r="UUX120" s="249"/>
      <c r="UUY120" s="249"/>
      <c r="UUZ120" s="249"/>
      <c r="UVA120" s="249"/>
      <c r="UVB120" s="249"/>
      <c r="UVC120" s="249"/>
      <c r="UVD120" s="249"/>
      <c r="UVE120" s="249"/>
      <c r="UVF120" s="249"/>
      <c r="UVG120" s="249"/>
      <c r="UVH120" s="249"/>
      <c r="UVI120" s="249"/>
      <c r="UVJ120" s="249"/>
      <c r="UVK120" s="249"/>
      <c r="UVL120" s="249"/>
      <c r="UVM120" s="249"/>
      <c r="UVN120" s="249"/>
      <c r="UVO120" s="249"/>
      <c r="UVP120" s="249"/>
      <c r="UVQ120" s="249"/>
      <c r="UVR120" s="249"/>
      <c r="UVS120" s="249"/>
      <c r="UVT120" s="249"/>
      <c r="UVU120" s="249"/>
      <c r="UVV120" s="249"/>
      <c r="UVW120" s="249"/>
      <c r="UVX120" s="249"/>
      <c r="UVY120" s="249"/>
      <c r="UVZ120" s="249"/>
      <c r="UWA120" s="249"/>
      <c r="UWB120" s="249"/>
      <c r="UWC120" s="249"/>
      <c r="UWD120" s="249"/>
      <c r="UWE120" s="249"/>
      <c r="UWF120" s="249"/>
      <c r="UWG120" s="249"/>
      <c r="UWH120" s="249"/>
      <c r="UWI120" s="249"/>
      <c r="UWJ120" s="249"/>
      <c r="UWK120" s="249"/>
      <c r="UWL120" s="249"/>
      <c r="UWM120" s="249"/>
      <c r="UWN120" s="249"/>
      <c r="UWO120" s="249"/>
      <c r="UWP120" s="249"/>
      <c r="UWQ120" s="249"/>
      <c r="UWR120" s="249"/>
      <c r="UWS120" s="249"/>
      <c r="UWT120" s="249"/>
      <c r="UWU120" s="249"/>
      <c r="UWV120" s="249"/>
      <c r="UWW120" s="249"/>
      <c r="UWX120" s="249"/>
      <c r="UWY120" s="249"/>
      <c r="UWZ120" s="249"/>
      <c r="UXA120" s="249"/>
      <c r="UXB120" s="249"/>
      <c r="UXC120" s="249"/>
      <c r="UXD120" s="249"/>
      <c r="UXE120" s="249"/>
      <c r="UXF120" s="249"/>
      <c r="UXG120" s="249"/>
      <c r="UXH120" s="249"/>
      <c r="UXI120" s="249"/>
      <c r="UXJ120" s="249"/>
      <c r="UXK120" s="249"/>
      <c r="UXL120" s="249"/>
      <c r="UXM120" s="249"/>
      <c r="UXN120" s="249"/>
      <c r="UXO120" s="249"/>
      <c r="UXP120" s="249"/>
      <c r="UXQ120" s="249"/>
      <c r="UXR120" s="249"/>
      <c r="UXS120" s="249"/>
      <c r="UXT120" s="249"/>
      <c r="UXU120" s="249"/>
      <c r="UXV120" s="249"/>
      <c r="UXW120" s="249"/>
      <c r="UXX120" s="249"/>
      <c r="UXY120" s="249"/>
      <c r="UXZ120" s="249"/>
      <c r="UYA120" s="249"/>
      <c r="UYB120" s="249"/>
      <c r="UYC120" s="249"/>
      <c r="UYD120" s="249"/>
      <c r="UYE120" s="249"/>
      <c r="UYF120" s="249"/>
      <c r="UYG120" s="249"/>
      <c r="UYH120" s="249"/>
      <c r="UYI120" s="249"/>
      <c r="UYJ120" s="249"/>
      <c r="UYK120" s="249"/>
      <c r="UYL120" s="249"/>
      <c r="UYM120" s="249"/>
      <c r="UYN120" s="249"/>
      <c r="UYO120" s="249"/>
      <c r="UYP120" s="249"/>
      <c r="UYQ120" s="249"/>
      <c r="UYR120" s="249"/>
      <c r="UYS120" s="249"/>
      <c r="UYT120" s="249"/>
      <c r="UYU120" s="249"/>
      <c r="UYV120" s="249"/>
      <c r="UYW120" s="249"/>
      <c r="UYX120" s="249"/>
      <c r="UYY120" s="249"/>
      <c r="UYZ120" s="249"/>
      <c r="UZA120" s="249"/>
      <c r="UZB120" s="249"/>
      <c r="UZC120" s="249"/>
      <c r="UZD120" s="249"/>
      <c r="UZE120" s="249"/>
      <c r="UZF120" s="249"/>
      <c r="UZG120" s="249"/>
      <c r="UZH120" s="249"/>
      <c r="UZI120" s="249"/>
      <c r="UZJ120" s="249"/>
      <c r="UZK120" s="249"/>
      <c r="UZL120" s="249"/>
      <c r="UZM120" s="249"/>
      <c r="UZN120" s="249"/>
      <c r="UZO120" s="249"/>
      <c r="UZP120" s="249"/>
      <c r="UZQ120" s="249"/>
      <c r="UZR120" s="249"/>
      <c r="UZS120" s="249"/>
      <c r="UZT120" s="249"/>
      <c r="UZU120" s="249"/>
      <c r="UZV120" s="249"/>
      <c r="UZW120" s="249"/>
      <c r="UZX120" s="249"/>
      <c r="UZY120" s="249"/>
      <c r="UZZ120" s="249"/>
      <c r="VAA120" s="249"/>
      <c r="VAB120" s="249"/>
      <c r="VAC120" s="249"/>
      <c r="VAD120" s="249"/>
      <c r="VAE120" s="249"/>
      <c r="VAF120" s="249"/>
      <c r="VAG120" s="249"/>
      <c r="VAH120" s="249"/>
      <c r="VAI120" s="249"/>
      <c r="VAJ120" s="249"/>
      <c r="VAK120" s="249"/>
      <c r="VAL120" s="249"/>
      <c r="VAM120" s="249"/>
      <c r="VAN120" s="249"/>
      <c r="VAO120" s="249"/>
      <c r="VAP120" s="249"/>
      <c r="VAQ120" s="249"/>
      <c r="VAR120" s="249"/>
      <c r="VAS120" s="249"/>
      <c r="VAT120" s="249"/>
      <c r="VAU120" s="249"/>
      <c r="VAV120" s="249"/>
      <c r="VAW120" s="249"/>
      <c r="VAX120" s="249"/>
      <c r="VAY120" s="249"/>
      <c r="VAZ120" s="249"/>
      <c r="VBA120" s="249"/>
      <c r="VBB120" s="249"/>
      <c r="VBC120" s="249"/>
      <c r="VBD120" s="249"/>
      <c r="VBE120" s="249"/>
      <c r="VBF120" s="249"/>
      <c r="VBG120" s="249"/>
      <c r="VBH120" s="249"/>
      <c r="VBI120" s="249"/>
      <c r="VBJ120" s="249"/>
      <c r="VBK120" s="249"/>
      <c r="VBL120" s="249"/>
      <c r="VBM120" s="249"/>
      <c r="VBN120" s="249"/>
      <c r="VBO120" s="249"/>
      <c r="VBP120" s="249"/>
      <c r="VBQ120" s="249"/>
      <c r="VBR120" s="249"/>
      <c r="VBS120" s="249"/>
      <c r="VBT120" s="249"/>
      <c r="VBU120" s="249"/>
      <c r="VBV120" s="249"/>
      <c r="VBW120" s="249"/>
      <c r="VBX120" s="249"/>
      <c r="VBY120" s="249"/>
      <c r="VBZ120" s="249"/>
      <c r="VCA120" s="249"/>
      <c r="VCB120" s="249"/>
      <c r="VCC120" s="249"/>
      <c r="VCD120" s="249"/>
      <c r="VCE120" s="249"/>
      <c r="VCF120" s="249"/>
      <c r="VCG120" s="249"/>
      <c r="VCH120" s="249"/>
      <c r="VCI120" s="249"/>
      <c r="VCJ120" s="249"/>
      <c r="VCK120" s="249"/>
      <c r="VCL120" s="249"/>
      <c r="VCM120" s="249"/>
      <c r="VCN120" s="249"/>
      <c r="VCO120" s="249"/>
      <c r="VCP120" s="249"/>
      <c r="VCQ120" s="249"/>
      <c r="VCR120" s="249"/>
      <c r="VCS120" s="249"/>
      <c r="VCT120" s="249"/>
      <c r="VCU120" s="249"/>
      <c r="VCV120" s="249"/>
      <c r="VCW120" s="249"/>
      <c r="VCX120" s="249"/>
      <c r="VCY120" s="249"/>
      <c r="VCZ120" s="249"/>
      <c r="VDA120" s="249"/>
      <c r="VDB120" s="249"/>
      <c r="VDC120" s="249"/>
      <c r="VDD120" s="249"/>
      <c r="VDE120" s="249"/>
      <c r="VDF120" s="249"/>
      <c r="VDG120" s="249"/>
      <c r="VDH120" s="249"/>
      <c r="VDI120" s="249"/>
      <c r="VDJ120" s="249"/>
      <c r="VDK120" s="249"/>
      <c r="VDL120" s="249"/>
      <c r="VDM120" s="249"/>
      <c r="VDN120" s="249"/>
      <c r="VDO120" s="249"/>
      <c r="VDP120" s="249"/>
      <c r="VDQ120" s="249"/>
      <c r="VDR120" s="249"/>
      <c r="VDS120" s="249"/>
      <c r="VDT120" s="249"/>
      <c r="VDU120" s="249"/>
      <c r="VDV120" s="249"/>
      <c r="VDW120" s="249"/>
      <c r="VDX120" s="249"/>
      <c r="VDY120" s="249"/>
      <c r="VDZ120" s="249"/>
      <c r="VEA120" s="249"/>
      <c r="VEB120" s="249"/>
      <c r="VEC120" s="249"/>
      <c r="VED120" s="249"/>
      <c r="VEE120" s="249"/>
      <c r="VEF120" s="249"/>
      <c r="VEG120" s="249"/>
      <c r="VEH120" s="249"/>
      <c r="VEI120" s="249"/>
      <c r="VEJ120" s="249"/>
      <c r="VEK120" s="249"/>
      <c r="VEL120" s="249"/>
      <c r="VEM120" s="249"/>
      <c r="VEN120" s="249"/>
      <c r="VEO120" s="249"/>
      <c r="VEP120" s="249"/>
      <c r="VEQ120" s="249"/>
      <c r="VER120" s="249"/>
      <c r="VES120" s="249"/>
      <c r="VET120" s="249"/>
      <c r="VEU120" s="249"/>
      <c r="VEV120" s="249"/>
      <c r="VEW120" s="249"/>
      <c r="VEX120" s="249"/>
      <c r="VEY120" s="249"/>
      <c r="VEZ120" s="249"/>
      <c r="VFA120" s="249"/>
      <c r="VFB120" s="249"/>
      <c r="VFC120" s="249"/>
      <c r="VFD120" s="249"/>
      <c r="VFE120" s="249"/>
      <c r="VFF120" s="249"/>
      <c r="VFG120" s="249"/>
      <c r="VFH120" s="249"/>
      <c r="VFI120" s="249"/>
      <c r="VFJ120" s="249"/>
      <c r="VFK120" s="249"/>
      <c r="VFL120" s="249"/>
      <c r="VFM120" s="249"/>
      <c r="VFN120" s="249"/>
      <c r="VFO120" s="249"/>
      <c r="VFP120" s="249"/>
      <c r="VFQ120" s="249"/>
      <c r="VFR120" s="249"/>
      <c r="VFS120" s="249"/>
      <c r="VFT120" s="249"/>
      <c r="VFU120" s="249"/>
      <c r="VFV120" s="249"/>
      <c r="VFW120" s="249"/>
      <c r="VFX120" s="249"/>
      <c r="VFY120" s="249"/>
      <c r="VFZ120" s="249"/>
      <c r="VGA120" s="249"/>
      <c r="VGB120" s="249"/>
      <c r="VGC120" s="249"/>
      <c r="VGD120" s="249"/>
      <c r="VGE120" s="249"/>
      <c r="VGF120" s="249"/>
      <c r="VGG120" s="249"/>
      <c r="VGH120" s="249"/>
      <c r="VGI120" s="249"/>
      <c r="VGJ120" s="249"/>
      <c r="VGK120" s="249"/>
      <c r="VGL120" s="249"/>
      <c r="VGM120" s="249"/>
      <c r="VGN120" s="249"/>
      <c r="VGO120" s="249"/>
      <c r="VGP120" s="249"/>
      <c r="VGQ120" s="249"/>
      <c r="VGR120" s="249"/>
      <c r="VGS120" s="249"/>
      <c r="VGT120" s="249"/>
      <c r="VGU120" s="249"/>
      <c r="VGV120" s="249"/>
      <c r="VGW120" s="249"/>
      <c r="VGX120" s="249"/>
      <c r="VGY120" s="249"/>
      <c r="VGZ120" s="249"/>
      <c r="VHA120" s="249"/>
      <c r="VHB120" s="249"/>
      <c r="VHC120" s="249"/>
      <c r="VHD120" s="249"/>
      <c r="VHE120" s="249"/>
      <c r="VHF120" s="249"/>
      <c r="VHG120" s="249"/>
      <c r="VHH120" s="249"/>
      <c r="VHI120" s="249"/>
      <c r="VHJ120" s="249"/>
      <c r="VHK120" s="249"/>
      <c r="VHL120" s="249"/>
      <c r="VHM120" s="249"/>
      <c r="VHN120" s="249"/>
      <c r="VHO120" s="249"/>
      <c r="VHP120" s="249"/>
      <c r="VHQ120" s="249"/>
      <c r="VHR120" s="249"/>
      <c r="VHS120" s="249"/>
      <c r="VHT120" s="249"/>
      <c r="VHU120" s="249"/>
      <c r="VHV120" s="249"/>
      <c r="VHW120" s="249"/>
      <c r="VHX120" s="249"/>
      <c r="VHY120" s="249"/>
      <c r="VHZ120" s="249"/>
      <c r="VIA120" s="249"/>
      <c r="VIB120" s="249"/>
      <c r="VIC120" s="249"/>
      <c r="VID120" s="249"/>
      <c r="VIE120" s="249"/>
      <c r="VIF120" s="249"/>
      <c r="VIG120" s="249"/>
      <c r="VIH120" s="249"/>
      <c r="VII120" s="249"/>
      <c r="VIJ120" s="249"/>
      <c r="VIK120" s="249"/>
      <c r="VIL120" s="249"/>
      <c r="VIM120" s="249"/>
      <c r="VIN120" s="249"/>
      <c r="VIO120" s="249"/>
      <c r="VIP120" s="249"/>
      <c r="VIQ120" s="249"/>
      <c r="VIR120" s="249"/>
      <c r="VIS120" s="249"/>
      <c r="VIT120" s="249"/>
      <c r="VIU120" s="249"/>
      <c r="VIV120" s="249"/>
      <c r="VIW120" s="249"/>
      <c r="VIX120" s="249"/>
      <c r="VIY120" s="249"/>
      <c r="VIZ120" s="249"/>
      <c r="VJA120" s="249"/>
      <c r="VJB120" s="249"/>
      <c r="VJC120" s="249"/>
      <c r="VJD120" s="249"/>
      <c r="VJE120" s="249"/>
      <c r="VJF120" s="249"/>
      <c r="VJG120" s="249"/>
      <c r="VJH120" s="249"/>
      <c r="VJI120" s="249"/>
      <c r="VJJ120" s="249"/>
      <c r="VJK120" s="249"/>
      <c r="VJL120" s="249"/>
      <c r="VJM120" s="249"/>
      <c r="VJN120" s="249"/>
      <c r="VJO120" s="249"/>
      <c r="VJP120" s="249"/>
      <c r="VJQ120" s="249"/>
      <c r="VJR120" s="249"/>
      <c r="VJS120" s="249"/>
      <c r="VJT120" s="249"/>
      <c r="VJU120" s="249"/>
      <c r="VJV120" s="249"/>
      <c r="VJW120" s="249"/>
      <c r="VJX120" s="249"/>
      <c r="VJY120" s="249"/>
      <c r="VJZ120" s="249"/>
      <c r="VKA120" s="249"/>
      <c r="VKB120" s="249"/>
      <c r="VKC120" s="249"/>
      <c r="VKD120" s="249"/>
      <c r="VKE120" s="249"/>
      <c r="VKF120" s="249"/>
      <c r="VKG120" s="249"/>
      <c r="VKH120" s="249"/>
      <c r="VKI120" s="249"/>
      <c r="VKJ120" s="249"/>
      <c r="VKK120" s="249"/>
      <c r="VKL120" s="249"/>
      <c r="VKM120" s="249"/>
      <c r="VKN120" s="249"/>
      <c r="VKO120" s="249"/>
      <c r="VKP120" s="249"/>
      <c r="VKQ120" s="249"/>
      <c r="VKR120" s="249"/>
      <c r="VKS120" s="249"/>
      <c r="VKT120" s="249"/>
      <c r="VKU120" s="249"/>
      <c r="VKV120" s="249"/>
      <c r="VKW120" s="249"/>
      <c r="VKX120" s="249"/>
      <c r="VKY120" s="249"/>
      <c r="VKZ120" s="249"/>
      <c r="VLA120" s="249"/>
      <c r="VLB120" s="249"/>
      <c r="VLC120" s="249"/>
      <c r="VLD120" s="249"/>
      <c r="VLE120" s="249"/>
      <c r="VLF120" s="249"/>
      <c r="VLG120" s="249"/>
      <c r="VLH120" s="249"/>
      <c r="VLI120" s="249"/>
      <c r="VLJ120" s="249"/>
      <c r="VLK120" s="249"/>
      <c r="VLL120" s="249"/>
      <c r="VLM120" s="249"/>
      <c r="VLN120" s="249"/>
      <c r="VLO120" s="249"/>
      <c r="VLP120" s="249"/>
      <c r="VLQ120" s="249"/>
      <c r="VLR120" s="249"/>
      <c r="VLS120" s="249"/>
      <c r="VLT120" s="249"/>
      <c r="VLU120" s="249"/>
      <c r="VLV120" s="249"/>
      <c r="VLW120" s="249"/>
      <c r="VLX120" s="249"/>
      <c r="VLY120" s="249"/>
      <c r="VLZ120" s="249"/>
      <c r="VMA120" s="249"/>
      <c r="VMB120" s="249"/>
      <c r="VMC120" s="249"/>
      <c r="VMD120" s="249"/>
      <c r="VME120" s="249"/>
      <c r="VMF120" s="249"/>
      <c r="VMG120" s="249"/>
      <c r="VMH120" s="249"/>
      <c r="VMI120" s="249"/>
      <c r="VMJ120" s="249"/>
      <c r="VMK120" s="249"/>
      <c r="VML120" s="249"/>
      <c r="VMM120" s="249"/>
      <c r="VMN120" s="249"/>
      <c r="VMO120" s="249"/>
      <c r="VMP120" s="249"/>
      <c r="VMQ120" s="249"/>
      <c r="VMR120" s="249"/>
      <c r="VMS120" s="249"/>
      <c r="VMT120" s="249"/>
      <c r="VMU120" s="249"/>
      <c r="VMV120" s="249"/>
      <c r="VMW120" s="249"/>
      <c r="VMX120" s="249"/>
      <c r="VMY120" s="249"/>
      <c r="VMZ120" s="249"/>
      <c r="VNA120" s="249"/>
      <c r="VNB120" s="249"/>
      <c r="VNC120" s="249"/>
      <c r="VND120" s="249"/>
      <c r="VNE120" s="249"/>
      <c r="VNF120" s="249"/>
      <c r="VNG120" s="249"/>
      <c r="VNH120" s="249"/>
      <c r="VNI120" s="249"/>
      <c r="VNJ120" s="249"/>
      <c r="VNK120" s="249"/>
      <c r="VNL120" s="249"/>
      <c r="VNM120" s="249"/>
      <c r="VNN120" s="249"/>
      <c r="VNO120" s="249"/>
      <c r="VNP120" s="249"/>
      <c r="VNQ120" s="249"/>
      <c r="VNR120" s="249"/>
      <c r="VNS120" s="249"/>
      <c r="VNT120" s="249"/>
      <c r="VNU120" s="249"/>
      <c r="VNV120" s="249"/>
      <c r="VNW120" s="249"/>
      <c r="VNX120" s="249"/>
      <c r="VNY120" s="249"/>
      <c r="VNZ120" s="249"/>
      <c r="VOA120" s="249"/>
      <c r="VOB120" s="249"/>
      <c r="VOC120" s="249"/>
      <c r="VOD120" s="249"/>
      <c r="VOE120" s="249"/>
      <c r="VOF120" s="249"/>
      <c r="VOG120" s="249"/>
      <c r="VOH120" s="249"/>
      <c r="VOI120" s="249"/>
      <c r="VOJ120" s="249"/>
      <c r="VOK120" s="249"/>
      <c r="VOL120" s="249"/>
      <c r="VOM120" s="249"/>
      <c r="VON120" s="249"/>
      <c r="VOO120" s="249"/>
      <c r="VOP120" s="249"/>
      <c r="VOQ120" s="249"/>
      <c r="VOR120" s="249"/>
      <c r="VOS120" s="249"/>
      <c r="VOT120" s="249"/>
      <c r="VOU120" s="249"/>
      <c r="VOV120" s="249"/>
      <c r="VOW120" s="249"/>
      <c r="VOX120" s="249"/>
      <c r="VOY120" s="249"/>
      <c r="VOZ120" s="249"/>
      <c r="VPA120" s="249"/>
      <c r="VPB120" s="249"/>
      <c r="VPC120" s="249"/>
      <c r="VPD120" s="249"/>
      <c r="VPE120" s="249"/>
      <c r="VPF120" s="249"/>
      <c r="VPG120" s="249"/>
      <c r="VPH120" s="249"/>
      <c r="VPI120" s="249"/>
      <c r="VPJ120" s="249"/>
      <c r="VPK120" s="249"/>
      <c r="VPL120" s="249"/>
      <c r="VPM120" s="249"/>
      <c r="VPN120" s="249"/>
      <c r="VPO120" s="249"/>
      <c r="VPP120" s="249"/>
      <c r="VPQ120" s="249"/>
      <c r="VPR120" s="249"/>
      <c r="VPS120" s="249"/>
      <c r="VPT120" s="249"/>
      <c r="VPU120" s="249"/>
      <c r="VPV120" s="249"/>
      <c r="VPW120" s="249"/>
      <c r="VPX120" s="249"/>
      <c r="VPY120" s="249"/>
      <c r="VPZ120" s="249"/>
      <c r="VQA120" s="249"/>
      <c r="VQB120" s="249"/>
      <c r="VQC120" s="249"/>
      <c r="VQD120" s="249"/>
      <c r="VQE120" s="249"/>
      <c r="VQF120" s="249"/>
      <c r="VQG120" s="249"/>
      <c r="VQH120" s="249"/>
      <c r="VQI120" s="249"/>
      <c r="VQJ120" s="249"/>
      <c r="VQK120" s="249"/>
      <c r="VQL120" s="249"/>
      <c r="VQM120" s="249"/>
      <c r="VQN120" s="249"/>
      <c r="VQO120" s="249"/>
      <c r="VQP120" s="249"/>
      <c r="VQQ120" s="249"/>
      <c r="VQR120" s="249"/>
      <c r="VQS120" s="249"/>
      <c r="VQT120" s="249"/>
      <c r="VQU120" s="249"/>
      <c r="VQV120" s="249"/>
      <c r="VQW120" s="249"/>
      <c r="VQX120" s="249"/>
      <c r="VQY120" s="249"/>
      <c r="VQZ120" s="249"/>
      <c r="VRA120" s="249"/>
      <c r="VRB120" s="249"/>
      <c r="VRC120" s="249"/>
      <c r="VRD120" s="249"/>
      <c r="VRE120" s="249"/>
      <c r="VRF120" s="249"/>
      <c r="VRG120" s="249"/>
      <c r="VRH120" s="249"/>
      <c r="VRI120" s="249"/>
      <c r="VRJ120" s="249"/>
      <c r="VRK120" s="249"/>
      <c r="VRL120" s="249"/>
      <c r="VRM120" s="249"/>
      <c r="VRN120" s="249"/>
      <c r="VRO120" s="249"/>
      <c r="VRP120" s="249"/>
      <c r="VRQ120" s="249"/>
      <c r="VRR120" s="249"/>
      <c r="VRS120" s="249"/>
      <c r="VRT120" s="249"/>
      <c r="VRU120" s="249"/>
      <c r="VRV120" s="249"/>
      <c r="VRW120" s="249"/>
      <c r="VRX120" s="249"/>
      <c r="VRY120" s="249"/>
      <c r="VRZ120" s="249"/>
      <c r="VSA120" s="249"/>
      <c r="VSB120" s="249"/>
      <c r="VSC120" s="249"/>
      <c r="VSD120" s="249"/>
      <c r="VSE120" s="249"/>
      <c r="VSF120" s="249"/>
      <c r="VSG120" s="249"/>
      <c r="VSH120" s="249"/>
      <c r="VSI120" s="249"/>
      <c r="VSJ120" s="249"/>
      <c r="VSK120" s="249"/>
      <c r="VSL120" s="249"/>
      <c r="VSM120" s="249"/>
      <c r="VSN120" s="249"/>
      <c r="VSO120" s="249"/>
      <c r="VSP120" s="249"/>
      <c r="VSQ120" s="249"/>
      <c r="VSR120" s="249"/>
      <c r="VSS120" s="249"/>
      <c r="VST120" s="249"/>
      <c r="VSU120" s="249"/>
      <c r="VSV120" s="249"/>
      <c r="VSW120" s="249"/>
      <c r="VSX120" s="249"/>
      <c r="VSY120" s="249"/>
      <c r="VSZ120" s="249"/>
      <c r="VTA120" s="249"/>
      <c r="VTB120" s="249"/>
      <c r="VTC120" s="249"/>
      <c r="VTD120" s="249"/>
      <c r="VTE120" s="249"/>
      <c r="VTF120" s="249"/>
      <c r="VTG120" s="249"/>
      <c r="VTH120" s="249"/>
      <c r="VTI120" s="249"/>
      <c r="VTJ120" s="249"/>
      <c r="VTK120" s="249"/>
      <c r="VTL120" s="249"/>
      <c r="VTM120" s="249"/>
      <c r="VTN120" s="249"/>
      <c r="VTO120" s="249"/>
      <c r="VTP120" s="249"/>
      <c r="VTQ120" s="249"/>
      <c r="VTR120" s="249"/>
      <c r="VTS120" s="249"/>
      <c r="VTT120" s="249"/>
      <c r="VTU120" s="249"/>
      <c r="VTV120" s="249"/>
      <c r="VTW120" s="249"/>
      <c r="VTX120" s="249"/>
      <c r="VTY120" s="249"/>
      <c r="VTZ120" s="249"/>
      <c r="VUA120" s="249"/>
      <c r="VUB120" s="249"/>
      <c r="VUC120" s="249"/>
      <c r="VUD120" s="249"/>
      <c r="VUE120" s="249"/>
      <c r="VUF120" s="249"/>
      <c r="VUG120" s="249"/>
      <c r="VUH120" s="249"/>
      <c r="VUI120" s="249"/>
      <c r="VUJ120" s="249"/>
      <c r="VUK120" s="249"/>
      <c r="VUL120" s="249"/>
      <c r="VUM120" s="249"/>
      <c r="VUN120" s="249"/>
      <c r="VUO120" s="249"/>
      <c r="VUP120" s="249"/>
      <c r="VUQ120" s="249"/>
      <c r="VUR120" s="249"/>
      <c r="VUS120" s="249"/>
      <c r="VUT120" s="249"/>
      <c r="VUU120" s="249"/>
      <c r="VUV120" s="249"/>
      <c r="VUW120" s="249"/>
      <c r="VUX120" s="249"/>
      <c r="VUY120" s="249"/>
      <c r="VUZ120" s="249"/>
      <c r="VVA120" s="249"/>
      <c r="VVB120" s="249"/>
      <c r="VVC120" s="249"/>
      <c r="VVD120" s="249"/>
      <c r="VVE120" s="249"/>
      <c r="VVF120" s="249"/>
      <c r="VVG120" s="249"/>
      <c r="VVH120" s="249"/>
      <c r="VVI120" s="249"/>
      <c r="VVJ120" s="249"/>
      <c r="VVK120" s="249"/>
      <c r="VVL120" s="249"/>
      <c r="VVM120" s="249"/>
      <c r="VVN120" s="249"/>
      <c r="VVO120" s="249"/>
      <c r="VVP120" s="249"/>
      <c r="VVQ120" s="249"/>
      <c r="VVR120" s="249"/>
      <c r="VVS120" s="249"/>
      <c r="VVT120" s="249"/>
      <c r="VVU120" s="249"/>
      <c r="VVV120" s="249"/>
      <c r="VVW120" s="249"/>
      <c r="VVX120" s="249"/>
      <c r="VVY120" s="249"/>
      <c r="VVZ120" s="249"/>
      <c r="VWA120" s="249"/>
      <c r="VWB120" s="249"/>
      <c r="VWC120" s="249"/>
      <c r="VWD120" s="249"/>
      <c r="VWE120" s="249"/>
      <c r="VWF120" s="249"/>
      <c r="VWG120" s="249"/>
      <c r="VWH120" s="249"/>
      <c r="VWI120" s="249"/>
      <c r="VWJ120" s="249"/>
      <c r="VWK120" s="249"/>
      <c r="VWL120" s="249"/>
      <c r="VWM120" s="249"/>
      <c r="VWN120" s="249"/>
      <c r="VWO120" s="249"/>
      <c r="VWP120" s="249"/>
      <c r="VWQ120" s="249"/>
      <c r="VWR120" s="249"/>
      <c r="VWS120" s="249"/>
      <c r="VWT120" s="249"/>
      <c r="VWU120" s="249"/>
      <c r="VWV120" s="249"/>
      <c r="VWW120" s="249"/>
      <c r="VWX120" s="249"/>
      <c r="VWY120" s="249"/>
      <c r="VWZ120" s="249"/>
      <c r="VXA120" s="249"/>
      <c r="VXB120" s="249"/>
      <c r="VXC120" s="249"/>
      <c r="VXD120" s="249"/>
      <c r="VXE120" s="249"/>
      <c r="VXF120" s="249"/>
      <c r="VXG120" s="249"/>
      <c r="VXH120" s="249"/>
      <c r="VXI120" s="249"/>
      <c r="VXJ120" s="249"/>
      <c r="VXK120" s="249"/>
      <c r="VXL120" s="249"/>
      <c r="VXM120" s="249"/>
      <c r="VXN120" s="249"/>
      <c r="VXO120" s="249"/>
      <c r="VXP120" s="249"/>
      <c r="VXQ120" s="249"/>
      <c r="VXR120" s="249"/>
      <c r="VXS120" s="249"/>
      <c r="VXT120" s="249"/>
      <c r="VXU120" s="249"/>
      <c r="VXV120" s="249"/>
      <c r="VXW120" s="249"/>
      <c r="VXX120" s="249"/>
      <c r="VXY120" s="249"/>
      <c r="VXZ120" s="249"/>
      <c r="VYA120" s="249"/>
      <c r="VYB120" s="249"/>
      <c r="VYC120" s="249"/>
      <c r="VYD120" s="249"/>
      <c r="VYE120" s="249"/>
      <c r="VYF120" s="249"/>
      <c r="VYG120" s="249"/>
      <c r="VYH120" s="249"/>
      <c r="VYI120" s="249"/>
      <c r="VYJ120" s="249"/>
      <c r="VYK120" s="249"/>
      <c r="VYL120" s="249"/>
      <c r="VYM120" s="249"/>
      <c r="VYN120" s="249"/>
      <c r="VYO120" s="249"/>
      <c r="VYP120" s="249"/>
      <c r="VYQ120" s="249"/>
      <c r="VYR120" s="249"/>
      <c r="VYS120" s="249"/>
      <c r="VYT120" s="249"/>
      <c r="VYU120" s="249"/>
      <c r="VYV120" s="249"/>
      <c r="VYW120" s="249"/>
      <c r="VYX120" s="249"/>
      <c r="VYY120" s="249"/>
      <c r="VYZ120" s="249"/>
      <c r="VZA120" s="249"/>
      <c r="VZB120" s="249"/>
      <c r="VZC120" s="249"/>
      <c r="VZD120" s="249"/>
      <c r="VZE120" s="249"/>
      <c r="VZF120" s="249"/>
      <c r="VZG120" s="249"/>
      <c r="VZH120" s="249"/>
      <c r="VZI120" s="249"/>
      <c r="VZJ120" s="249"/>
      <c r="VZK120" s="249"/>
      <c r="VZL120" s="249"/>
      <c r="VZM120" s="249"/>
      <c r="VZN120" s="249"/>
      <c r="VZO120" s="249"/>
      <c r="VZP120" s="249"/>
      <c r="VZQ120" s="249"/>
      <c r="VZR120" s="249"/>
      <c r="VZS120" s="249"/>
      <c r="VZT120" s="249"/>
      <c r="VZU120" s="249"/>
      <c r="VZV120" s="249"/>
      <c r="VZW120" s="249"/>
      <c r="VZX120" s="249"/>
      <c r="VZY120" s="249"/>
      <c r="VZZ120" s="249"/>
      <c r="WAA120" s="249"/>
      <c r="WAB120" s="249"/>
      <c r="WAC120" s="249"/>
      <c r="WAD120" s="249"/>
      <c r="WAE120" s="249"/>
      <c r="WAF120" s="249"/>
      <c r="WAG120" s="249"/>
      <c r="WAH120" s="249"/>
      <c r="WAI120" s="249"/>
      <c r="WAJ120" s="249"/>
      <c r="WAK120" s="249"/>
      <c r="WAL120" s="249"/>
      <c r="WAM120" s="249"/>
      <c r="WAN120" s="249"/>
      <c r="WAO120" s="249"/>
      <c r="WAP120" s="249"/>
      <c r="WAQ120" s="249"/>
      <c r="WAR120" s="249"/>
      <c r="WAS120" s="249"/>
      <c r="WAT120" s="249"/>
      <c r="WAU120" s="249"/>
      <c r="WAV120" s="249"/>
      <c r="WAW120" s="249"/>
      <c r="WAX120" s="249"/>
      <c r="WAY120" s="249"/>
      <c r="WAZ120" s="249"/>
      <c r="WBA120" s="249"/>
      <c r="WBB120" s="249"/>
      <c r="WBC120" s="249"/>
      <c r="WBD120" s="249"/>
      <c r="WBE120" s="249"/>
      <c r="WBF120" s="249"/>
      <c r="WBG120" s="249"/>
      <c r="WBH120" s="249"/>
      <c r="WBI120" s="249"/>
      <c r="WBJ120" s="249"/>
      <c r="WBK120" s="249"/>
      <c r="WBL120" s="249"/>
      <c r="WBM120" s="249"/>
      <c r="WBN120" s="249"/>
      <c r="WBO120" s="249"/>
      <c r="WBP120" s="249"/>
      <c r="WBQ120" s="249"/>
      <c r="WBR120" s="249"/>
      <c r="WBS120" s="249"/>
      <c r="WBT120" s="249"/>
      <c r="WBU120" s="249"/>
      <c r="WBV120" s="249"/>
      <c r="WBW120" s="249"/>
      <c r="WBX120" s="249"/>
      <c r="WBY120" s="249"/>
      <c r="WBZ120" s="249"/>
      <c r="WCA120" s="249"/>
      <c r="WCB120" s="249"/>
      <c r="WCC120" s="249"/>
      <c r="WCD120" s="249"/>
      <c r="WCE120" s="249"/>
      <c r="WCF120" s="249"/>
      <c r="WCG120" s="249"/>
      <c r="WCH120" s="249"/>
      <c r="WCI120" s="249"/>
      <c r="WCJ120" s="249"/>
      <c r="WCK120" s="249"/>
      <c r="WCL120" s="249"/>
      <c r="WCM120" s="249"/>
      <c r="WCN120" s="249"/>
      <c r="WCO120" s="249"/>
      <c r="WCP120" s="249"/>
      <c r="WCQ120" s="249"/>
      <c r="WCR120" s="249"/>
      <c r="WCS120" s="249"/>
      <c r="WCT120" s="249"/>
      <c r="WCU120" s="249"/>
      <c r="WCV120" s="249"/>
      <c r="WCW120" s="249"/>
      <c r="WCX120" s="249"/>
      <c r="WCY120" s="249"/>
      <c r="WCZ120" s="249"/>
      <c r="WDA120" s="249"/>
      <c r="WDB120" s="249"/>
      <c r="WDC120" s="249"/>
      <c r="WDD120" s="249"/>
      <c r="WDE120" s="249"/>
      <c r="WDF120" s="249"/>
      <c r="WDG120" s="249"/>
      <c r="WDH120" s="249"/>
      <c r="WDI120" s="249"/>
      <c r="WDJ120" s="249"/>
      <c r="WDK120" s="249"/>
      <c r="WDL120" s="249"/>
      <c r="WDM120" s="249"/>
      <c r="WDN120" s="249"/>
      <c r="WDO120" s="249"/>
      <c r="WDP120" s="249"/>
      <c r="WDQ120" s="249"/>
      <c r="WDR120" s="249"/>
      <c r="WDS120" s="249"/>
      <c r="WDT120" s="249"/>
      <c r="WDU120" s="249"/>
      <c r="WDV120" s="249"/>
      <c r="WDW120" s="249"/>
      <c r="WDX120" s="249"/>
      <c r="WDY120" s="249"/>
      <c r="WDZ120" s="249"/>
      <c r="WEA120" s="249"/>
      <c r="WEB120" s="249"/>
      <c r="WEC120" s="249"/>
      <c r="WED120" s="249"/>
      <c r="WEE120" s="249"/>
      <c r="WEF120" s="249"/>
      <c r="WEG120" s="249"/>
      <c r="WEH120" s="249"/>
      <c r="WEI120" s="249"/>
      <c r="WEJ120" s="249"/>
      <c r="WEK120" s="249"/>
      <c r="WEL120" s="249"/>
      <c r="WEM120" s="249"/>
      <c r="WEN120" s="249"/>
      <c r="WEO120" s="249"/>
      <c r="WEP120" s="249"/>
      <c r="WEQ120" s="249"/>
      <c r="WER120" s="249"/>
      <c r="WES120" s="249"/>
      <c r="WET120" s="249"/>
      <c r="WEU120" s="249"/>
      <c r="WEV120" s="249"/>
      <c r="WEW120" s="249"/>
      <c r="WEX120" s="249"/>
      <c r="WEY120" s="249"/>
      <c r="WEZ120" s="249"/>
      <c r="WFA120" s="249"/>
      <c r="WFB120" s="249"/>
      <c r="WFC120" s="249"/>
      <c r="WFD120" s="249"/>
      <c r="WFE120" s="249"/>
      <c r="WFF120" s="249"/>
      <c r="WFG120" s="249"/>
      <c r="WFH120" s="249"/>
      <c r="WFI120" s="249"/>
      <c r="WFJ120" s="249"/>
      <c r="WFK120" s="249"/>
      <c r="WFL120" s="249"/>
      <c r="WFM120" s="249"/>
      <c r="WFN120" s="249"/>
      <c r="WFO120" s="249"/>
      <c r="WFP120" s="249"/>
      <c r="WFQ120" s="249"/>
      <c r="WFR120" s="249"/>
      <c r="WFS120" s="249"/>
      <c r="WFT120" s="249"/>
      <c r="WFU120" s="249"/>
      <c r="WFV120" s="249"/>
      <c r="WFW120" s="249"/>
      <c r="WFX120" s="249"/>
      <c r="WFY120" s="249"/>
      <c r="WFZ120" s="249"/>
      <c r="WGA120" s="249"/>
      <c r="WGB120" s="249"/>
      <c r="WGC120" s="249"/>
      <c r="WGD120" s="249"/>
      <c r="WGE120" s="249"/>
      <c r="WGF120" s="249"/>
      <c r="WGG120" s="249"/>
      <c r="WGH120" s="249"/>
      <c r="WGI120" s="249"/>
      <c r="WGJ120" s="249"/>
      <c r="WGK120" s="249"/>
      <c r="WGL120" s="249"/>
      <c r="WGM120" s="249"/>
      <c r="WGN120" s="249"/>
      <c r="WGO120" s="249"/>
      <c r="WGP120" s="249"/>
      <c r="WGQ120" s="249"/>
      <c r="WGR120" s="249"/>
      <c r="WGS120" s="249"/>
      <c r="WGT120" s="249"/>
      <c r="WGU120" s="249"/>
      <c r="WGV120" s="249"/>
      <c r="WGW120" s="249"/>
      <c r="WGX120" s="249"/>
      <c r="WGY120" s="249"/>
      <c r="WGZ120" s="249"/>
      <c r="WHA120" s="249"/>
      <c r="WHB120" s="249"/>
      <c r="WHC120" s="249"/>
      <c r="WHD120" s="249"/>
      <c r="WHE120" s="249"/>
      <c r="WHF120" s="249"/>
      <c r="WHG120" s="249"/>
      <c r="WHH120" s="249"/>
      <c r="WHI120" s="249"/>
      <c r="WHJ120" s="249"/>
      <c r="WHK120" s="249"/>
      <c r="WHL120" s="249"/>
      <c r="WHM120" s="249"/>
      <c r="WHN120" s="249"/>
      <c r="WHO120" s="249"/>
      <c r="WHP120" s="249"/>
      <c r="WHQ120" s="249"/>
      <c r="WHR120" s="249"/>
      <c r="WHS120" s="249"/>
      <c r="WHT120" s="249"/>
      <c r="WHU120" s="249"/>
      <c r="WHV120" s="249"/>
      <c r="WHW120" s="249"/>
      <c r="WHX120" s="249"/>
      <c r="WHY120" s="249"/>
      <c r="WHZ120" s="249"/>
      <c r="WIA120" s="249"/>
      <c r="WIB120" s="249"/>
      <c r="WIC120" s="249"/>
      <c r="WID120" s="249"/>
      <c r="WIE120" s="249"/>
      <c r="WIF120" s="249"/>
      <c r="WIG120" s="249"/>
      <c r="WIH120" s="249"/>
      <c r="WII120" s="249"/>
      <c r="WIJ120" s="249"/>
      <c r="WIK120" s="249"/>
      <c r="WIL120" s="249"/>
      <c r="WIM120" s="249"/>
      <c r="WIN120" s="249"/>
      <c r="WIO120" s="249"/>
      <c r="WIP120" s="249"/>
      <c r="WIQ120" s="249"/>
      <c r="WIR120" s="249"/>
      <c r="WIS120" s="249"/>
      <c r="WIT120" s="249"/>
      <c r="WIU120" s="249"/>
      <c r="WIV120" s="249"/>
      <c r="WIW120" s="249"/>
      <c r="WIX120" s="249"/>
      <c r="WIY120" s="249"/>
      <c r="WIZ120" s="249"/>
      <c r="WJA120" s="249"/>
      <c r="WJB120" s="249"/>
      <c r="WJC120" s="249"/>
      <c r="WJD120" s="249"/>
      <c r="WJE120" s="249"/>
      <c r="WJF120" s="249"/>
      <c r="WJG120" s="249"/>
      <c r="WJH120" s="249"/>
      <c r="WJI120" s="249"/>
      <c r="WJJ120" s="249"/>
      <c r="WJK120" s="249"/>
      <c r="WJL120" s="249"/>
      <c r="WJM120" s="249"/>
      <c r="WJN120" s="249"/>
      <c r="WJO120" s="249"/>
      <c r="WJP120" s="249"/>
      <c r="WJQ120" s="249"/>
      <c r="WJR120" s="249"/>
      <c r="WJS120" s="249"/>
      <c r="WJT120" s="249"/>
      <c r="WJU120" s="249"/>
      <c r="WJV120" s="249"/>
      <c r="WJW120" s="249"/>
      <c r="WJX120" s="249"/>
      <c r="WJY120" s="249"/>
      <c r="WJZ120" s="249"/>
      <c r="WKA120" s="249"/>
      <c r="WKB120" s="249"/>
      <c r="WKC120" s="249"/>
      <c r="WKD120" s="249"/>
      <c r="WKE120" s="249"/>
      <c r="WKF120" s="249"/>
      <c r="WKG120" s="249"/>
      <c r="WKH120" s="249"/>
      <c r="WKI120" s="249"/>
      <c r="WKJ120" s="249"/>
      <c r="WKK120" s="249"/>
      <c r="WKL120" s="249"/>
      <c r="WKM120" s="249"/>
      <c r="WKN120" s="249"/>
      <c r="WKO120" s="249"/>
      <c r="WKP120" s="249"/>
      <c r="WKQ120" s="249"/>
      <c r="WKR120" s="249"/>
      <c r="WKS120" s="249"/>
      <c r="WKT120" s="249"/>
      <c r="WKU120" s="249"/>
      <c r="WKV120" s="249"/>
      <c r="WKW120" s="249"/>
      <c r="WKX120" s="249"/>
      <c r="WKY120" s="249"/>
      <c r="WKZ120" s="249"/>
      <c r="WLA120" s="249"/>
      <c r="WLB120" s="249"/>
      <c r="WLC120" s="249"/>
      <c r="WLD120" s="249"/>
      <c r="WLE120" s="249"/>
      <c r="WLF120" s="249"/>
      <c r="WLG120" s="249"/>
      <c r="WLH120" s="249"/>
      <c r="WLI120" s="249"/>
      <c r="WLJ120" s="249"/>
      <c r="WLK120" s="249"/>
      <c r="WLL120" s="249"/>
      <c r="WLM120" s="249"/>
      <c r="WLN120" s="249"/>
      <c r="WLO120" s="249"/>
      <c r="WLP120" s="249"/>
      <c r="WLQ120" s="249"/>
      <c r="WLR120" s="249"/>
      <c r="WLS120" s="249"/>
      <c r="WLT120" s="249"/>
      <c r="WLU120" s="249"/>
      <c r="WLV120" s="249"/>
      <c r="WLW120" s="249"/>
      <c r="WLX120" s="249"/>
      <c r="WLY120" s="249"/>
      <c r="WLZ120" s="249"/>
      <c r="WMA120" s="249"/>
      <c r="WMB120" s="249"/>
      <c r="WMC120" s="249"/>
      <c r="WMD120" s="249"/>
      <c r="WME120" s="249"/>
      <c r="WMF120" s="249"/>
      <c r="WMG120" s="249"/>
      <c r="WMH120" s="249"/>
      <c r="WMI120" s="249"/>
      <c r="WMJ120" s="249"/>
      <c r="WMK120" s="249"/>
      <c r="WML120" s="249"/>
      <c r="WMM120" s="249"/>
      <c r="WMN120" s="249"/>
      <c r="WMO120" s="249"/>
      <c r="WMP120" s="249"/>
      <c r="WMQ120" s="249"/>
      <c r="WMR120" s="249"/>
      <c r="WMS120" s="249"/>
      <c r="WMT120" s="249"/>
      <c r="WMU120" s="249"/>
      <c r="WMV120" s="249"/>
      <c r="WMW120" s="249"/>
      <c r="WMX120" s="249"/>
      <c r="WMY120" s="249"/>
      <c r="WMZ120" s="249"/>
      <c r="WNA120" s="249"/>
      <c r="WNB120" s="249"/>
      <c r="WNC120" s="249"/>
      <c r="WND120" s="249"/>
      <c r="WNE120" s="249"/>
      <c r="WNF120" s="249"/>
      <c r="WNG120" s="249"/>
      <c r="WNH120" s="249"/>
      <c r="WNI120" s="249"/>
      <c r="WNJ120" s="249"/>
      <c r="WNK120" s="249"/>
      <c r="WNL120" s="249"/>
      <c r="WNM120" s="249"/>
      <c r="WNN120" s="249"/>
      <c r="WNO120" s="249"/>
      <c r="WNP120" s="249"/>
      <c r="WNQ120" s="249"/>
      <c r="WNR120" s="249"/>
      <c r="WNS120" s="249"/>
      <c r="WNT120" s="249"/>
      <c r="WNU120" s="249"/>
      <c r="WNV120" s="249"/>
      <c r="WNW120" s="249"/>
      <c r="WNX120" s="249"/>
      <c r="WNY120" s="249"/>
      <c r="WNZ120" s="249"/>
      <c r="WOA120" s="249"/>
      <c r="WOB120" s="249"/>
      <c r="WOC120" s="249"/>
      <c r="WOD120" s="249"/>
      <c r="WOE120" s="249"/>
      <c r="WOF120" s="249"/>
      <c r="WOG120" s="249"/>
      <c r="WOH120" s="249"/>
      <c r="WOI120" s="249"/>
      <c r="WOJ120" s="249"/>
      <c r="WOK120" s="249"/>
      <c r="WOL120" s="249"/>
      <c r="WOM120" s="249"/>
      <c r="WON120" s="249"/>
      <c r="WOO120" s="249"/>
      <c r="WOP120" s="249"/>
      <c r="WOQ120" s="249"/>
      <c r="WOR120" s="249"/>
      <c r="WOS120" s="249"/>
      <c r="WOT120" s="249"/>
      <c r="WOU120" s="249"/>
      <c r="WOV120" s="249"/>
      <c r="WOW120" s="249"/>
      <c r="WOX120" s="249"/>
      <c r="WOY120" s="249"/>
      <c r="WOZ120" s="249"/>
      <c r="WPA120" s="249"/>
      <c r="WPB120" s="249"/>
      <c r="WPC120" s="249"/>
      <c r="WPD120" s="249"/>
      <c r="WPE120" s="249"/>
      <c r="WPF120" s="249"/>
      <c r="WPG120" s="249"/>
      <c r="WPH120" s="249"/>
      <c r="WPI120" s="249"/>
      <c r="WPJ120" s="249"/>
      <c r="WPK120" s="249"/>
      <c r="WPL120" s="249"/>
      <c r="WPM120" s="249"/>
      <c r="WPN120" s="249"/>
      <c r="WPO120" s="249"/>
      <c r="WPP120" s="249"/>
      <c r="WPQ120" s="249"/>
      <c r="WPR120" s="249"/>
      <c r="WPS120" s="249"/>
      <c r="WPT120" s="249"/>
      <c r="WPU120" s="249"/>
      <c r="WPV120" s="249"/>
      <c r="WPW120" s="249"/>
      <c r="WPX120" s="249"/>
      <c r="WPY120" s="249"/>
      <c r="WPZ120" s="249"/>
      <c r="WQA120" s="249"/>
      <c r="WQB120" s="249"/>
      <c r="WQC120" s="249"/>
      <c r="WQD120" s="249"/>
      <c r="WQE120" s="249"/>
      <c r="WQF120" s="249"/>
      <c r="WQG120" s="249"/>
      <c r="WQH120" s="249"/>
      <c r="WQI120" s="249"/>
      <c r="WQJ120" s="249"/>
      <c r="WQK120" s="249"/>
      <c r="WQL120" s="249"/>
      <c r="WQM120" s="249"/>
      <c r="WQN120" s="249"/>
      <c r="WQO120" s="249"/>
      <c r="WQP120" s="249"/>
      <c r="WQQ120" s="249"/>
      <c r="WQR120" s="249"/>
      <c r="WQS120" s="249"/>
      <c r="WQT120" s="249"/>
      <c r="WQU120" s="249"/>
      <c r="WQV120" s="249"/>
      <c r="WQW120" s="249"/>
      <c r="WQX120" s="249"/>
      <c r="WQY120" s="249"/>
      <c r="WQZ120" s="249"/>
      <c r="WRA120" s="249"/>
      <c r="WRB120" s="249"/>
      <c r="WRC120" s="249"/>
      <c r="WRD120" s="249"/>
      <c r="WRE120" s="249"/>
      <c r="WRF120" s="249"/>
      <c r="WRG120" s="249"/>
      <c r="WRH120" s="249"/>
      <c r="WRI120" s="249"/>
      <c r="WRJ120" s="249"/>
      <c r="WRK120" s="249"/>
      <c r="WRL120" s="249"/>
      <c r="WRM120" s="249"/>
      <c r="WRN120" s="249"/>
      <c r="WRO120" s="249"/>
      <c r="WRP120" s="249"/>
      <c r="WRQ120" s="249"/>
      <c r="WRR120" s="249"/>
      <c r="WRS120" s="249"/>
      <c r="WRT120" s="249"/>
      <c r="WRU120" s="249"/>
      <c r="WRV120" s="249"/>
      <c r="WRW120" s="249"/>
      <c r="WRX120" s="249"/>
      <c r="WRY120" s="249"/>
      <c r="WRZ120" s="249"/>
      <c r="WSA120" s="249"/>
      <c r="WSB120" s="249"/>
      <c r="WSC120" s="249"/>
      <c r="WSD120" s="249"/>
      <c r="WSE120" s="249"/>
      <c r="WSF120" s="249"/>
      <c r="WSG120" s="249"/>
      <c r="WSH120" s="249"/>
      <c r="WSI120" s="249"/>
      <c r="WSJ120" s="249"/>
      <c r="WSK120" s="249"/>
      <c r="WSL120" s="249"/>
      <c r="WSM120" s="249"/>
      <c r="WSN120" s="249"/>
      <c r="WSO120" s="249"/>
      <c r="WSP120" s="249"/>
      <c r="WSQ120" s="249"/>
      <c r="WSR120" s="249"/>
      <c r="WSS120" s="249"/>
      <c r="WST120" s="249"/>
      <c r="WSU120" s="249"/>
      <c r="WSV120" s="249"/>
      <c r="WSW120" s="249"/>
      <c r="WSX120" s="249"/>
      <c r="WSY120" s="249"/>
      <c r="WSZ120" s="249"/>
      <c r="WTA120" s="249"/>
      <c r="WTB120" s="249"/>
      <c r="WTC120" s="249"/>
      <c r="WTD120" s="249"/>
      <c r="WTE120" s="249"/>
      <c r="WTF120" s="249"/>
      <c r="WTG120" s="249"/>
      <c r="WTH120" s="249"/>
      <c r="WTI120" s="249"/>
      <c r="WTJ120" s="249"/>
      <c r="WTK120" s="249"/>
      <c r="WTL120" s="249"/>
      <c r="WTM120" s="249"/>
      <c r="WTN120" s="249"/>
      <c r="WTO120" s="249"/>
      <c r="WTP120" s="249"/>
      <c r="WTQ120" s="249"/>
      <c r="WTR120" s="249"/>
      <c r="WTS120" s="249"/>
      <c r="WTT120" s="249"/>
      <c r="WTU120" s="249"/>
      <c r="WTV120" s="249"/>
      <c r="WTW120" s="249"/>
      <c r="WTX120" s="249"/>
      <c r="WTY120" s="249"/>
      <c r="WTZ120" s="249"/>
      <c r="WUA120" s="249"/>
      <c r="WUB120" s="249"/>
      <c r="WUC120" s="249"/>
      <c r="WUD120" s="249"/>
      <c r="WUE120" s="249"/>
      <c r="WUF120" s="249"/>
      <c r="WUG120" s="249"/>
      <c r="WUH120" s="249"/>
      <c r="WUI120" s="249"/>
      <c r="WUJ120" s="249"/>
      <c r="WUK120" s="249"/>
      <c r="WUL120" s="249"/>
      <c r="WUM120" s="249"/>
      <c r="WUN120" s="249"/>
      <c r="WUO120" s="249"/>
      <c r="WUP120" s="249"/>
      <c r="WUQ120" s="249"/>
      <c r="WUR120" s="249"/>
      <c r="WUS120" s="249"/>
      <c r="WUT120" s="249"/>
      <c r="WUU120" s="249"/>
      <c r="WUV120" s="249"/>
      <c r="WUW120" s="249"/>
      <c r="WUX120" s="249"/>
      <c r="WUY120" s="249"/>
      <c r="WUZ120" s="249"/>
      <c r="WVA120" s="249"/>
      <c r="WVB120" s="249"/>
      <c r="WVC120" s="249"/>
      <c r="WVD120" s="249"/>
      <c r="WVE120" s="249"/>
      <c r="WVF120" s="249"/>
      <c r="WVG120" s="249"/>
      <c r="WVH120" s="249"/>
      <c r="WVI120" s="249"/>
      <c r="WVJ120" s="249"/>
      <c r="WVK120" s="249"/>
      <c r="WVL120" s="249"/>
      <c r="WVM120" s="249"/>
      <c r="WVN120" s="249"/>
      <c r="WVO120" s="249"/>
      <c r="WVP120" s="249"/>
      <c r="WVQ120" s="249"/>
      <c r="WVR120" s="249"/>
      <c r="WVS120" s="249"/>
      <c r="WVT120" s="249"/>
      <c r="WVU120" s="249"/>
      <c r="WVV120" s="249"/>
      <c r="WVW120" s="249"/>
      <c r="WVX120" s="249"/>
      <c r="WVY120" s="249"/>
      <c r="WVZ120" s="249"/>
      <c r="WWA120" s="249"/>
      <c r="WWB120" s="249"/>
      <c r="WWC120" s="249"/>
      <c r="WWD120" s="249"/>
      <c r="WWE120" s="249"/>
      <c r="WWF120" s="249"/>
      <c r="WWG120" s="249"/>
      <c r="WWH120" s="249"/>
      <c r="WWI120" s="249"/>
      <c r="WWJ120" s="249"/>
      <c r="WWK120" s="249"/>
      <c r="WWL120" s="249"/>
      <c r="WWM120" s="249"/>
      <c r="WWN120" s="249"/>
      <c r="WWO120" s="249"/>
      <c r="WWP120" s="249"/>
      <c r="WWQ120" s="249"/>
      <c r="WWR120" s="249"/>
      <c r="WWS120" s="249"/>
      <c r="WWT120" s="249"/>
      <c r="WWU120" s="249"/>
      <c r="WWV120" s="249"/>
      <c r="WWW120" s="249"/>
      <c r="WWX120" s="249"/>
      <c r="WWY120" s="249"/>
      <c r="WWZ120" s="249"/>
      <c r="WXA120" s="249"/>
      <c r="WXB120" s="249"/>
      <c r="WXC120" s="249"/>
      <c r="WXD120" s="249"/>
      <c r="WXE120" s="249"/>
      <c r="WXF120" s="249"/>
      <c r="WXG120" s="249"/>
      <c r="WXH120" s="249"/>
      <c r="WXI120" s="249"/>
      <c r="WXJ120" s="249"/>
      <c r="WXK120" s="249"/>
      <c r="WXL120" s="249"/>
      <c r="WXM120" s="249"/>
      <c r="WXN120" s="249"/>
      <c r="WXO120" s="249"/>
      <c r="WXP120" s="249"/>
      <c r="WXQ120" s="249"/>
      <c r="WXR120" s="249"/>
      <c r="WXS120" s="249"/>
      <c r="WXT120" s="249"/>
      <c r="WXU120" s="249"/>
      <c r="WXV120" s="249"/>
      <c r="WXW120" s="249"/>
      <c r="WXX120" s="249"/>
      <c r="WXY120" s="249"/>
      <c r="WXZ120" s="249"/>
      <c r="WYA120" s="249"/>
      <c r="WYB120" s="249"/>
      <c r="WYC120" s="249"/>
      <c r="WYD120" s="249"/>
      <c r="WYE120" s="249"/>
      <c r="WYF120" s="249"/>
      <c r="WYG120" s="249"/>
      <c r="WYH120" s="249"/>
      <c r="WYI120" s="249"/>
      <c r="WYJ120" s="249"/>
      <c r="WYK120" s="249"/>
      <c r="WYL120" s="249"/>
      <c r="WYM120" s="249"/>
      <c r="WYN120" s="249"/>
      <c r="WYO120" s="249"/>
      <c r="WYP120" s="249"/>
      <c r="WYQ120" s="249"/>
      <c r="WYR120" s="249"/>
      <c r="WYS120" s="249"/>
      <c r="WYT120" s="249"/>
      <c r="WYU120" s="249"/>
      <c r="WYV120" s="249"/>
      <c r="WYW120" s="249"/>
      <c r="WYX120" s="249"/>
      <c r="WYY120" s="249"/>
      <c r="WYZ120" s="249"/>
      <c r="WZA120" s="249"/>
      <c r="WZB120" s="249"/>
      <c r="WZC120" s="249"/>
      <c r="WZD120" s="249"/>
      <c r="WZE120" s="249"/>
      <c r="WZF120" s="249"/>
      <c r="WZG120" s="249"/>
      <c r="WZH120" s="249"/>
      <c r="WZI120" s="249"/>
      <c r="WZJ120" s="249"/>
      <c r="WZK120" s="249"/>
      <c r="WZL120" s="249"/>
      <c r="WZM120" s="249"/>
      <c r="WZN120" s="249"/>
      <c r="WZO120" s="249"/>
      <c r="WZP120" s="249"/>
      <c r="WZQ120" s="249"/>
      <c r="WZR120" s="249"/>
      <c r="WZS120" s="249"/>
      <c r="WZT120" s="249"/>
      <c r="WZU120" s="249"/>
      <c r="WZV120" s="249"/>
      <c r="WZW120" s="249"/>
      <c r="WZX120" s="249"/>
      <c r="WZY120" s="249"/>
      <c r="WZZ120" s="249"/>
      <c r="XAA120" s="249"/>
      <c r="XAB120" s="249"/>
      <c r="XAC120" s="249"/>
      <c r="XAD120" s="249"/>
      <c r="XAE120" s="249"/>
      <c r="XAF120" s="249"/>
      <c r="XAG120" s="249"/>
      <c r="XAH120" s="249"/>
      <c r="XAI120" s="249"/>
      <c r="XAJ120" s="249"/>
      <c r="XAK120" s="249"/>
      <c r="XAL120" s="249"/>
      <c r="XAM120" s="249"/>
      <c r="XAN120" s="249"/>
      <c r="XAO120" s="249"/>
      <c r="XAP120" s="249"/>
      <c r="XAQ120" s="249"/>
      <c r="XAR120" s="249"/>
      <c r="XAS120" s="249"/>
      <c r="XAT120" s="249"/>
      <c r="XAU120" s="249"/>
      <c r="XAV120" s="249"/>
      <c r="XAW120" s="249"/>
      <c r="XAX120" s="249"/>
      <c r="XAY120" s="249"/>
      <c r="XAZ120" s="249"/>
      <c r="XBA120" s="249"/>
      <c r="XBB120" s="249"/>
      <c r="XBC120" s="249"/>
      <c r="XBD120" s="249"/>
      <c r="XBE120" s="249"/>
      <c r="XBF120" s="249"/>
      <c r="XBG120" s="249"/>
      <c r="XBH120" s="249"/>
      <c r="XBI120" s="249"/>
      <c r="XBJ120" s="249"/>
      <c r="XBK120" s="249"/>
      <c r="XBL120" s="249"/>
      <c r="XBM120" s="249"/>
      <c r="XBN120" s="249"/>
      <c r="XBO120" s="249"/>
      <c r="XBP120" s="249"/>
      <c r="XBQ120" s="249"/>
      <c r="XBR120" s="249"/>
      <c r="XBS120" s="249"/>
      <c r="XBT120" s="249"/>
      <c r="XBU120" s="249"/>
      <c r="XBV120" s="249"/>
      <c r="XBW120" s="249"/>
      <c r="XBX120" s="249"/>
      <c r="XBY120" s="249"/>
      <c r="XBZ120" s="249"/>
      <c r="XCA120" s="249"/>
      <c r="XCB120" s="249"/>
      <c r="XCC120" s="249"/>
      <c r="XCD120" s="249"/>
      <c r="XCE120" s="249"/>
      <c r="XCF120" s="249"/>
      <c r="XCG120" s="249"/>
      <c r="XCH120" s="249"/>
      <c r="XCI120" s="249"/>
      <c r="XCJ120" s="249"/>
      <c r="XCK120" s="249"/>
      <c r="XCL120" s="249"/>
      <c r="XCM120" s="249"/>
      <c r="XCN120" s="249"/>
      <c r="XCO120" s="249"/>
      <c r="XCP120" s="249"/>
      <c r="XCQ120" s="249"/>
      <c r="XCR120" s="249"/>
      <c r="XCS120" s="249"/>
      <c r="XCT120" s="249"/>
      <c r="XCU120" s="249"/>
      <c r="XCV120" s="249"/>
      <c r="XCW120" s="249"/>
      <c r="XCX120" s="249"/>
      <c r="XCY120" s="249"/>
      <c r="XCZ120" s="249"/>
      <c r="XDA120" s="249"/>
      <c r="XDB120" s="249"/>
      <c r="XDC120" s="249"/>
      <c r="XDD120" s="249"/>
      <c r="XDE120" s="249"/>
      <c r="XDF120" s="249"/>
      <c r="XDG120" s="249"/>
      <c r="XDH120" s="249"/>
      <c r="XDI120" s="249"/>
      <c r="XDJ120" s="249"/>
      <c r="XDK120" s="249"/>
      <c r="XDL120" s="249"/>
      <c r="XDM120" s="249"/>
      <c r="XDN120" s="249"/>
      <c r="XDO120" s="249"/>
      <c r="XDP120" s="249"/>
      <c r="XDQ120" s="249"/>
      <c r="XDR120" s="249"/>
      <c r="XDS120" s="249"/>
      <c r="XDT120" s="249"/>
      <c r="XDU120" s="249"/>
      <c r="XDV120" s="249"/>
      <c r="XDW120" s="249"/>
      <c r="XDX120" s="249"/>
      <c r="XDY120" s="249"/>
      <c r="XDZ120" s="249"/>
      <c r="XEA120" s="249"/>
      <c r="XEB120" s="249"/>
      <c r="XEC120" s="249"/>
      <c r="XED120" s="249"/>
      <c r="XEE120" s="249"/>
      <c r="XEF120" s="249"/>
      <c r="XEG120" s="249"/>
      <c r="XEH120" s="249"/>
      <c r="XEI120" s="249"/>
      <c r="XEJ120" s="249"/>
      <c r="XEK120" s="249"/>
      <c r="XEL120" s="249"/>
      <c r="XEM120" s="249"/>
      <c r="XEN120" s="249"/>
      <c r="XEO120" s="249"/>
      <c r="XEP120" s="249"/>
      <c r="XEQ120" s="249"/>
      <c r="XER120" s="249"/>
      <c r="XES120" s="249"/>
      <c r="XET120" s="249"/>
      <c r="XEU120" s="249"/>
    </row>
    <row r="121" spans="1:16383" s="249" customFormat="1" ht="12">
      <c r="A121" s="309">
        <v>120</v>
      </c>
      <c r="B121" s="309" t="s">
        <v>53</v>
      </c>
      <c r="C121" s="309">
        <v>1</v>
      </c>
      <c r="D121" s="309">
        <v>2</v>
      </c>
      <c r="E121" s="309">
        <v>159</v>
      </c>
      <c r="F121" s="309">
        <v>15</v>
      </c>
      <c r="G121" s="309">
        <v>2</v>
      </c>
      <c r="H121" s="269">
        <v>35.200000000000003</v>
      </c>
      <c r="I121" s="269">
        <v>71</v>
      </c>
      <c r="J121" s="269">
        <v>72.099999999999994</v>
      </c>
      <c r="K121" s="317">
        <f t="shared" si="90"/>
        <v>2523500</v>
      </c>
      <c r="L121" s="309" t="s">
        <v>25</v>
      </c>
      <c r="M121" s="309" t="s">
        <v>26</v>
      </c>
      <c r="N121" s="269">
        <f t="shared" si="86"/>
        <v>72.099999999999994</v>
      </c>
      <c r="O121" s="285">
        <v>29000</v>
      </c>
      <c r="P121" s="285">
        <f t="shared" si="72"/>
        <v>2090900</v>
      </c>
      <c r="Q121" s="314">
        <v>47000</v>
      </c>
      <c r="R121" s="314">
        <f t="shared" si="49"/>
        <v>3388700</v>
      </c>
      <c r="S121" s="316">
        <f t="shared" si="73"/>
        <v>-377771.18644067802</v>
      </c>
      <c r="T121" s="293"/>
      <c r="U121" s="293"/>
      <c r="XEW121" s="268"/>
      <c r="XEX121" s="268"/>
      <c r="XEY121" s="268"/>
      <c r="XEZ121" s="268"/>
      <c r="XFA121" s="268"/>
      <c r="XFB121" s="268"/>
      <c r="XFC121" s="276"/>
    </row>
    <row r="122" spans="1:16383">
      <c r="A122" s="270">
        <v>121</v>
      </c>
      <c r="B122" s="270" t="s">
        <v>57</v>
      </c>
      <c r="C122" s="271">
        <v>1</v>
      </c>
      <c r="D122" s="270">
        <v>1</v>
      </c>
      <c r="E122" s="272">
        <v>1</v>
      </c>
      <c r="F122" s="273">
        <v>2</v>
      </c>
      <c r="G122" s="270">
        <v>1</v>
      </c>
      <c r="H122" s="275">
        <v>19.5</v>
      </c>
      <c r="I122" s="280">
        <v>45.1</v>
      </c>
      <c r="J122" s="280">
        <v>46.5</v>
      </c>
      <c r="K122" s="275">
        <f t="shared" si="90"/>
        <v>1627500</v>
      </c>
      <c r="L122" s="266" t="s">
        <v>27</v>
      </c>
      <c r="M122" s="266" t="s">
        <v>26</v>
      </c>
      <c r="N122" s="286">
        <f t="shared" si="86"/>
        <v>46.5</v>
      </c>
      <c r="O122" s="287">
        <v>35000</v>
      </c>
      <c r="P122" s="287">
        <f t="shared" si="72"/>
        <v>1627500</v>
      </c>
      <c r="Q122" s="294">
        <v>45000</v>
      </c>
      <c r="R122" s="295">
        <f t="shared" si="49"/>
        <v>2092500</v>
      </c>
      <c r="S122" s="296">
        <f t="shared" si="73"/>
        <v>-241398.30508474601</v>
      </c>
      <c r="T122" s="291"/>
      <c r="U122" s="291"/>
      <c r="W122" s="297">
        <f t="shared" ref="W122:W145" si="91">Q122-3000</f>
        <v>42000</v>
      </c>
      <c r="X122" s="297">
        <f t="shared" ref="X122:X145" si="92">W122-(W122*4.5%)-(W122-O122)*18/118</f>
        <v>39042.203389830502</v>
      </c>
      <c r="Y122" s="297">
        <f t="shared" ref="Y122:Y145" si="93">X122*N122</f>
        <v>1815462.45762712</v>
      </c>
    </row>
    <row r="123" spans="1:16383">
      <c r="A123" s="270">
        <v>122</v>
      </c>
      <c r="B123" s="270" t="s">
        <v>57</v>
      </c>
      <c r="C123" s="271">
        <v>1</v>
      </c>
      <c r="D123" s="270">
        <v>1</v>
      </c>
      <c r="E123" s="272">
        <v>2</v>
      </c>
      <c r="F123" s="273">
        <v>2</v>
      </c>
      <c r="G123" s="274">
        <v>1</v>
      </c>
      <c r="H123" s="275">
        <v>18.899999999999999</v>
      </c>
      <c r="I123" s="280">
        <v>45.7</v>
      </c>
      <c r="J123" s="280">
        <v>46.6</v>
      </c>
      <c r="K123" s="275">
        <f t="shared" ref="K123:K147" si="94">J123*35000</f>
        <v>1631000</v>
      </c>
      <c r="L123" s="266" t="s">
        <v>27</v>
      </c>
      <c r="M123" s="266" t="s">
        <v>26</v>
      </c>
      <c r="N123" s="286">
        <f t="shared" ref="N123:N130" si="95">J123</f>
        <v>46.6</v>
      </c>
      <c r="O123" s="287">
        <v>35000</v>
      </c>
      <c r="P123" s="287">
        <f t="shared" ref="P123:P186" si="96">N123*O123</f>
        <v>1631000</v>
      </c>
      <c r="Q123" s="294">
        <v>45000</v>
      </c>
      <c r="R123" s="295">
        <f t="shared" si="49"/>
        <v>2097000</v>
      </c>
      <c r="S123" s="296">
        <f t="shared" ref="S123:S186" si="97">(Q123-K123)*18/118</f>
        <v>-241932.203389831</v>
      </c>
      <c r="T123" s="291"/>
      <c r="U123" s="291"/>
      <c r="W123" s="297">
        <f t="shared" si="91"/>
        <v>42000</v>
      </c>
      <c r="X123" s="297">
        <f t="shared" si="92"/>
        <v>39042.203389830502</v>
      </c>
      <c r="Y123" s="297">
        <f t="shared" si="93"/>
        <v>1819366.6779660999</v>
      </c>
    </row>
    <row r="124" spans="1:16383">
      <c r="A124" s="270">
        <v>123</v>
      </c>
      <c r="B124" s="270" t="s">
        <v>57</v>
      </c>
      <c r="C124" s="271">
        <v>1</v>
      </c>
      <c r="D124" s="270">
        <v>1</v>
      </c>
      <c r="E124" s="281">
        <v>3</v>
      </c>
      <c r="F124" s="273">
        <v>2</v>
      </c>
      <c r="G124" s="274">
        <v>1</v>
      </c>
      <c r="H124" s="275">
        <v>18.600000000000001</v>
      </c>
      <c r="I124" s="280">
        <v>43.6</v>
      </c>
      <c r="J124" s="280">
        <v>45.4</v>
      </c>
      <c r="K124" s="275">
        <f t="shared" si="94"/>
        <v>1589000</v>
      </c>
      <c r="L124" s="266" t="s">
        <v>27</v>
      </c>
      <c r="M124" s="266" t="s">
        <v>26</v>
      </c>
      <c r="N124" s="286">
        <f t="shared" si="95"/>
        <v>45.4</v>
      </c>
      <c r="O124" s="287">
        <v>35000</v>
      </c>
      <c r="P124" s="287">
        <f t="shared" si="96"/>
        <v>1589000</v>
      </c>
      <c r="Q124" s="294">
        <v>45000</v>
      </c>
      <c r="R124" s="295">
        <f t="shared" si="49"/>
        <v>2043000</v>
      </c>
      <c r="S124" s="296">
        <f t="shared" si="97"/>
        <v>-235525.423728814</v>
      </c>
      <c r="T124" s="291"/>
      <c r="U124" s="291"/>
      <c r="W124" s="297">
        <f t="shared" si="91"/>
        <v>42000</v>
      </c>
      <c r="X124" s="297">
        <f t="shared" si="92"/>
        <v>39042.203389830502</v>
      </c>
      <c r="Y124" s="297">
        <f t="shared" si="93"/>
        <v>1772516.03389831</v>
      </c>
    </row>
    <row r="125" spans="1:16383">
      <c r="A125" s="270">
        <v>124</v>
      </c>
      <c r="B125" s="270" t="s">
        <v>57</v>
      </c>
      <c r="C125" s="271">
        <v>1</v>
      </c>
      <c r="D125" s="270">
        <v>1</v>
      </c>
      <c r="E125" s="281">
        <v>4</v>
      </c>
      <c r="F125" s="273">
        <v>2</v>
      </c>
      <c r="G125" s="274">
        <v>1</v>
      </c>
      <c r="H125" s="275">
        <v>19</v>
      </c>
      <c r="I125" s="280">
        <v>43.2</v>
      </c>
      <c r="J125" s="280">
        <v>44.3</v>
      </c>
      <c r="K125" s="275">
        <f t="shared" si="94"/>
        <v>1550500</v>
      </c>
      <c r="L125" s="266" t="s">
        <v>27</v>
      </c>
      <c r="M125" s="266" t="s">
        <v>26</v>
      </c>
      <c r="N125" s="286">
        <f t="shared" si="95"/>
        <v>44.3</v>
      </c>
      <c r="O125" s="287">
        <v>35000</v>
      </c>
      <c r="P125" s="287">
        <f t="shared" si="96"/>
        <v>1550500</v>
      </c>
      <c r="Q125" s="294">
        <v>45000</v>
      </c>
      <c r="R125" s="295">
        <f t="shared" si="49"/>
        <v>1993500</v>
      </c>
      <c r="S125" s="296">
        <f t="shared" si="97"/>
        <v>-229652.542372881</v>
      </c>
      <c r="T125" s="291"/>
      <c r="U125" s="291"/>
      <c r="W125" s="297">
        <f t="shared" si="91"/>
        <v>42000</v>
      </c>
      <c r="X125" s="297">
        <f t="shared" si="92"/>
        <v>39042.203389830502</v>
      </c>
      <c r="Y125" s="297">
        <f t="shared" si="93"/>
        <v>1729569.6101694901</v>
      </c>
    </row>
    <row r="126" spans="1:16383">
      <c r="A126" s="270">
        <v>125</v>
      </c>
      <c r="B126" s="270" t="s">
        <v>57</v>
      </c>
      <c r="C126" s="271">
        <v>1</v>
      </c>
      <c r="D126" s="270">
        <v>1</v>
      </c>
      <c r="E126" s="281">
        <v>6</v>
      </c>
      <c r="F126" s="273">
        <v>2</v>
      </c>
      <c r="G126" s="274">
        <v>2</v>
      </c>
      <c r="H126" s="275">
        <v>35.799999999999997</v>
      </c>
      <c r="I126" s="280">
        <v>73.900000000000006</v>
      </c>
      <c r="J126" s="280">
        <v>78.099999999999994</v>
      </c>
      <c r="K126" s="275">
        <f t="shared" si="94"/>
        <v>2733500</v>
      </c>
      <c r="L126" s="266" t="s">
        <v>27</v>
      </c>
      <c r="M126" s="266" t="s">
        <v>26</v>
      </c>
      <c r="N126" s="286">
        <f t="shared" si="95"/>
        <v>78.099999999999994</v>
      </c>
      <c r="O126" s="287">
        <v>35000</v>
      </c>
      <c r="P126" s="287">
        <f t="shared" si="96"/>
        <v>2733500</v>
      </c>
      <c r="Q126" s="294">
        <v>44500</v>
      </c>
      <c r="R126" s="295">
        <f t="shared" si="49"/>
        <v>3475450</v>
      </c>
      <c r="S126" s="296">
        <f t="shared" si="97"/>
        <v>-410186.44067796599</v>
      </c>
      <c r="T126" s="291"/>
      <c r="U126" s="291"/>
      <c r="W126" s="297">
        <f t="shared" si="91"/>
        <v>41500</v>
      </c>
      <c r="X126" s="297">
        <f t="shared" si="92"/>
        <v>38640.974576271197</v>
      </c>
      <c r="Y126" s="297">
        <f t="shared" si="93"/>
        <v>3017860.1144067799</v>
      </c>
    </row>
    <row r="127" spans="1:16383">
      <c r="A127" s="270">
        <v>126</v>
      </c>
      <c r="B127" s="270" t="s">
        <v>57</v>
      </c>
      <c r="C127" s="271">
        <v>1</v>
      </c>
      <c r="D127" s="270">
        <v>1</v>
      </c>
      <c r="E127" s="272">
        <v>7</v>
      </c>
      <c r="F127" s="273">
        <v>2</v>
      </c>
      <c r="G127" s="274">
        <v>1</v>
      </c>
      <c r="H127" s="275">
        <v>19.5</v>
      </c>
      <c r="I127" s="280">
        <v>47.3</v>
      </c>
      <c r="J127" s="280">
        <v>48.7</v>
      </c>
      <c r="K127" s="275">
        <f t="shared" si="94"/>
        <v>1704500</v>
      </c>
      <c r="L127" s="266" t="s">
        <v>27</v>
      </c>
      <c r="M127" s="266" t="s">
        <v>26</v>
      </c>
      <c r="N127" s="286">
        <f t="shared" si="95"/>
        <v>48.7</v>
      </c>
      <c r="O127" s="287">
        <v>35000</v>
      </c>
      <c r="P127" s="287">
        <f t="shared" si="96"/>
        <v>1704500</v>
      </c>
      <c r="Q127" s="294">
        <v>45000</v>
      </c>
      <c r="R127" s="295">
        <f t="shared" si="49"/>
        <v>2191500</v>
      </c>
      <c r="S127" s="296">
        <f t="shared" si="97"/>
        <v>-253144.06779661</v>
      </c>
      <c r="T127" s="291"/>
      <c r="U127" s="291"/>
      <c r="W127" s="297">
        <f t="shared" si="91"/>
        <v>42000</v>
      </c>
      <c r="X127" s="297">
        <f t="shared" si="92"/>
        <v>39042.203389830502</v>
      </c>
      <c r="Y127" s="297">
        <f t="shared" si="93"/>
        <v>1901355.3050847501</v>
      </c>
    </row>
    <row r="128" spans="1:16383">
      <c r="A128" s="270">
        <v>127</v>
      </c>
      <c r="B128" s="270" t="s">
        <v>57</v>
      </c>
      <c r="C128" s="271">
        <v>1</v>
      </c>
      <c r="D128" s="270">
        <v>1</v>
      </c>
      <c r="E128" s="281">
        <v>18</v>
      </c>
      <c r="F128" s="273">
        <v>4</v>
      </c>
      <c r="G128" s="274">
        <v>1</v>
      </c>
      <c r="H128" s="275">
        <v>19</v>
      </c>
      <c r="I128" s="280">
        <v>44.8</v>
      </c>
      <c r="J128" s="280">
        <v>45.9</v>
      </c>
      <c r="K128" s="275">
        <f t="shared" si="94"/>
        <v>1606500</v>
      </c>
      <c r="L128" s="266" t="s">
        <v>27</v>
      </c>
      <c r="M128" s="266" t="s">
        <v>26</v>
      </c>
      <c r="N128" s="286">
        <f t="shared" si="95"/>
        <v>45.9</v>
      </c>
      <c r="O128" s="287">
        <v>35000</v>
      </c>
      <c r="P128" s="287">
        <f t="shared" si="96"/>
        <v>1606500</v>
      </c>
      <c r="Q128" s="294">
        <v>49500</v>
      </c>
      <c r="R128" s="295">
        <f t="shared" si="49"/>
        <v>2272050</v>
      </c>
      <c r="S128" s="296">
        <f t="shared" si="97"/>
        <v>-237508.47457627099</v>
      </c>
      <c r="T128" s="291"/>
      <c r="U128" s="291"/>
      <c r="W128" s="297">
        <f t="shared" si="91"/>
        <v>46500</v>
      </c>
      <c r="X128" s="297">
        <f t="shared" si="92"/>
        <v>42653.262711864401</v>
      </c>
      <c r="Y128" s="297">
        <f t="shared" si="93"/>
        <v>1957784.75847458</v>
      </c>
    </row>
    <row r="129" spans="1:25">
      <c r="A129" s="270">
        <v>128</v>
      </c>
      <c r="B129" s="270" t="s">
        <v>57</v>
      </c>
      <c r="C129" s="277">
        <v>1</v>
      </c>
      <c r="D129" s="273">
        <v>1</v>
      </c>
      <c r="E129" s="278">
        <v>19</v>
      </c>
      <c r="F129" s="273">
        <v>4</v>
      </c>
      <c r="G129" s="279">
        <v>1</v>
      </c>
      <c r="H129" s="280">
        <v>19</v>
      </c>
      <c r="I129" s="280">
        <v>46.5</v>
      </c>
      <c r="J129" s="280">
        <v>47.6</v>
      </c>
      <c r="K129" s="275">
        <f t="shared" si="94"/>
        <v>1666000</v>
      </c>
      <c r="L129" s="266" t="s">
        <v>27</v>
      </c>
      <c r="M129" s="266" t="s">
        <v>26</v>
      </c>
      <c r="N129" s="288">
        <f t="shared" si="95"/>
        <v>47.6</v>
      </c>
      <c r="O129" s="287">
        <v>35000</v>
      </c>
      <c r="P129" s="287">
        <f t="shared" si="96"/>
        <v>1666000</v>
      </c>
      <c r="Q129" s="294">
        <v>49500</v>
      </c>
      <c r="R129" s="295">
        <f t="shared" si="49"/>
        <v>2356200</v>
      </c>
      <c r="S129" s="296">
        <f t="shared" si="97"/>
        <v>-246584.745762712</v>
      </c>
      <c r="T129" s="298"/>
      <c r="U129" s="298"/>
      <c r="V129" s="250"/>
      <c r="W129" s="297">
        <f t="shared" si="91"/>
        <v>46500</v>
      </c>
      <c r="X129" s="297">
        <f t="shared" si="92"/>
        <v>42653.262711864401</v>
      </c>
      <c r="Y129" s="297">
        <f t="shared" si="93"/>
        <v>2030295.3050847501</v>
      </c>
    </row>
    <row r="130" spans="1:25">
      <c r="A130" s="270">
        <v>129</v>
      </c>
      <c r="B130" s="270" t="s">
        <v>57</v>
      </c>
      <c r="C130" s="277">
        <v>1</v>
      </c>
      <c r="D130" s="273">
        <v>1</v>
      </c>
      <c r="E130" s="282">
        <v>29</v>
      </c>
      <c r="F130" s="273">
        <v>6</v>
      </c>
      <c r="G130" s="279">
        <v>1</v>
      </c>
      <c r="H130" s="280">
        <v>19.5</v>
      </c>
      <c r="I130" s="280">
        <v>45.1</v>
      </c>
      <c r="J130" s="280">
        <v>46.5</v>
      </c>
      <c r="K130" s="275">
        <f t="shared" si="94"/>
        <v>1627500</v>
      </c>
      <c r="L130" s="266" t="s">
        <v>27</v>
      </c>
      <c r="M130" s="266" t="s">
        <v>26</v>
      </c>
      <c r="N130" s="288">
        <f t="shared" si="95"/>
        <v>46.5</v>
      </c>
      <c r="O130" s="287">
        <v>35000</v>
      </c>
      <c r="P130" s="287">
        <f t="shared" si="96"/>
        <v>1627500</v>
      </c>
      <c r="Q130" s="294">
        <v>45000</v>
      </c>
      <c r="R130" s="295">
        <f t="shared" si="49"/>
        <v>2092500</v>
      </c>
      <c r="S130" s="296">
        <f t="shared" si="97"/>
        <v>-241398.30508474601</v>
      </c>
      <c r="T130" s="298"/>
      <c r="U130" s="298"/>
      <c r="V130" s="250"/>
      <c r="W130" s="297">
        <f t="shared" si="91"/>
        <v>42000</v>
      </c>
      <c r="X130" s="297">
        <f t="shared" si="92"/>
        <v>39042.203389830502</v>
      </c>
      <c r="Y130" s="297">
        <f t="shared" si="93"/>
        <v>1815462.45762712</v>
      </c>
    </row>
    <row r="131" spans="1:25">
      <c r="A131" s="270">
        <v>130</v>
      </c>
      <c r="B131" s="270" t="s">
        <v>57</v>
      </c>
      <c r="C131" s="277">
        <v>1</v>
      </c>
      <c r="D131" s="273">
        <v>1</v>
      </c>
      <c r="E131" s="282">
        <v>33</v>
      </c>
      <c r="F131" s="273">
        <v>6</v>
      </c>
      <c r="G131" s="279">
        <v>1</v>
      </c>
      <c r="H131" s="280">
        <v>19</v>
      </c>
      <c r="I131" s="280">
        <v>46.5</v>
      </c>
      <c r="J131" s="280">
        <v>47.6</v>
      </c>
      <c r="K131" s="275">
        <f t="shared" si="94"/>
        <v>1666000</v>
      </c>
      <c r="L131" s="266" t="s">
        <v>27</v>
      </c>
      <c r="M131" s="266" t="s">
        <v>26</v>
      </c>
      <c r="N131" s="288">
        <f t="shared" ref="N131:N138" si="98">J131</f>
        <v>47.6</v>
      </c>
      <c r="O131" s="287">
        <v>35000</v>
      </c>
      <c r="P131" s="287">
        <f t="shared" si="96"/>
        <v>1666000</v>
      </c>
      <c r="Q131" s="294">
        <v>49500</v>
      </c>
      <c r="R131" s="295">
        <f t="shared" si="49"/>
        <v>2356200</v>
      </c>
      <c r="S131" s="296">
        <f t="shared" si="97"/>
        <v>-246584.745762712</v>
      </c>
      <c r="T131" s="298"/>
      <c r="U131" s="298"/>
      <c r="V131" s="250"/>
      <c r="W131" s="297">
        <f t="shared" si="91"/>
        <v>46500</v>
      </c>
      <c r="X131" s="297">
        <f t="shared" si="92"/>
        <v>42653.262711864401</v>
      </c>
      <c r="Y131" s="297">
        <f t="shared" si="93"/>
        <v>2030295.3050847501</v>
      </c>
    </row>
    <row r="132" spans="1:25">
      <c r="A132" s="270">
        <v>131</v>
      </c>
      <c r="B132" s="270" t="s">
        <v>57</v>
      </c>
      <c r="C132" s="277">
        <v>1</v>
      </c>
      <c r="D132" s="273">
        <v>1</v>
      </c>
      <c r="E132" s="282">
        <v>35</v>
      </c>
      <c r="F132" s="273">
        <v>6</v>
      </c>
      <c r="G132" s="279">
        <v>1</v>
      </c>
      <c r="H132" s="280">
        <v>19.5</v>
      </c>
      <c r="I132" s="280">
        <v>47.3</v>
      </c>
      <c r="J132" s="280">
        <v>48.7</v>
      </c>
      <c r="K132" s="275">
        <f t="shared" si="94"/>
        <v>1704500</v>
      </c>
      <c r="L132" s="266" t="s">
        <v>27</v>
      </c>
      <c r="M132" s="266" t="s">
        <v>26</v>
      </c>
      <c r="N132" s="288">
        <f t="shared" si="98"/>
        <v>48.7</v>
      </c>
      <c r="O132" s="287">
        <v>35000</v>
      </c>
      <c r="P132" s="287">
        <f t="shared" si="96"/>
        <v>1704500</v>
      </c>
      <c r="Q132" s="294">
        <v>45000</v>
      </c>
      <c r="R132" s="295">
        <f t="shared" si="49"/>
        <v>2191500</v>
      </c>
      <c r="S132" s="296">
        <f t="shared" si="97"/>
        <v>-253144.06779661</v>
      </c>
      <c r="T132" s="298"/>
      <c r="U132" s="298"/>
      <c r="V132" s="250"/>
      <c r="W132" s="297">
        <f t="shared" si="91"/>
        <v>42000</v>
      </c>
      <c r="X132" s="297">
        <f t="shared" si="92"/>
        <v>39042.203389830502</v>
      </c>
      <c r="Y132" s="297">
        <f t="shared" si="93"/>
        <v>1901355.3050847501</v>
      </c>
    </row>
    <row r="133" spans="1:25">
      <c r="A133" s="270">
        <v>132</v>
      </c>
      <c r="B133" s="270" t="s">
        <v>57</v>
      </c>
      <c r="C133" s="277">
        <v>1</v>
      </c>
      <c r="D133" s="273">
        <v>1</v>
      </c>
      <c r="E133" s="282">
        <v>37</v>
      </c>
      <c r="F133" s="273">
        <v>7</v>
      </c>
      <c r="G133" s="279">
        <v>1</v>
      </c>
      <c r="H133" s="280">
        <v>18.899999999999999</v>
      </c>
      <c r="I133" s="280">
        <v>47.3</v>
      </c>
      <c r="J133" s="280">
        <v>48.2</v>
      </c>
      <c r="K133" s="275">
        <f t="shared" si="94"/>
        <v>1687000</v>
      </c>
      <c r="L133" s="266" t="s">
        <v>27</v>
      </c>
      <c r="M133" s="266" t="s">
        <v>26</v>
      </c>
      <c r="N133" s="288">
        <f t="shared" si="98"/>
        <v>48.2</v>
      </c>
      <c r="O133" s="287">
        <v>35000</v>
      </c>
      <c r="P133" s="287">
        <f t="shared" si="96"/>
        <v>1687000</v>
      </c>
      <c r="Q133" s="294">
        <v>45000</v>
      </c>
      <c r="R133" s="295">
        <f t="shared" si="49"/>
        <v>2169000</v>
      </c>
      <c r="S133" s="296">
        <f t="shared" si="97"/>
        <v>-250474.576271186</v>
      </c>
      <c r="T133" s="298"/>
      <c r="U133" s="298"/>
      <c r="V133" s="250"/>
      <c r="W133" s="297">
        <f t="shared" si="91"/>
        <v>42000</v>
      </c>
      <c r="X133" s="297">
        <f t="shared" si="92"/>
        <v>39042.203389830502</v>
      </c>
      <c r="Y133" s="297">
        <f t="shared" si="93"/>
        <v>1881834.20338983</v>
      </c>
    </row>
    <row r="134" spans="1:25">
      <c r="A134" s="270">
        <v>133</v>
      </c>
      <c r="B134" s="270" t="s">
        <v>57</v>
      </c>
      <c r="C134" s="277">
        <v>1</v>
      </c>
      <c r="D134" s="273">
        <v>1</v>
      </c>
      <c r="E134" s="278">
        <v>41</v>
      </c>
      <c r="F134" s="273">
        <v>7</v>
      </c>
      <c r="G134" s="279">
        <v>2</v>
      </c>
      <c r="H134" s="280">
        <v>35.799999999999997</v>
      </c>
      <c r="I134" s="280">
        <v>73.900000000000006</v>
      </c>
      <c r="J134" s="280">
        <v>78.099999999999994</v>
      </c>
      <c r="K134" s="275">
        <f t="shared" si="94"/>
        <v>2733500</v>
      </c>
      <c r="L134" s="266" t="s">
        <v>27</v>
      </c>
      <c r="M134" s="266" t="s">
        <v>26</v>
      </c>
      <c r="N134" s="288">
        <f t="shared" si="98"/>
        <v>78.099999999999994</v>
      </c>
      <c r="O134" s="287">
        <v>35000</v>
      </c>
      <c r="P134" s="287">
        <f t="shared" si="96"/>
        <v>2733500</v>
      </c>
      <c r="Q134" s="294">
        <v>49000</v>
      </c>
      <c r="R134" s="295">
        <f t="shared" ref="R134:R197" si="99">Q134*N134</f>
        <v>3826900</v>
      </c>
      <c r="S134" s="296">
        <f t="shared" si="97"/>
        <v>-409500</v>
      </c>
      <c r="T134" s="298"/>
      <c r="U134" s="298"/>
      <c r="V134" s="250"/>
      <c r="W134" s="297">
        <f t="shared" si="91"/>
        <v>46000</v>
      </c>
      <c r="X134" s="297">
        <f t="shared" si="92"/>
        <v>42252.033898305097</v>
      </c>
      <c r="Y134" s="297">
        <f t="shared" si="93"/>
        <v>3299883.8474576301</v>
      </c>
    </row>
    <row r="135" spans="1:25">
      <c r="A135" s="270">
        <v>134</v>
      </c>
      <c r="B135" s="270" t="s">
        <v>57</v>
      </c>
      <c r="C135" s="277">
        <v>1</v>
      </c>
      <c r="D135" s="273">
        <v>1</v>
      </c>
      <c r="E135" s="278">
        <v>45</v>
      </c>
      <c r="F135" s="273">
        <v>8</v>
      </c>
      <c r="G135" s="279">
        <v>1</v>
      </c>
      <c r="H135" s="280">
        <v>18.600000000000001</v>
      </c>
      <c r="I135" s="280">
        <v>43.6</v>
      </c>
      <c r="J135" s="280">
        <v>45.4</v>
      </c>
      <c r="K135" s="275">
        <f t="shared" si="94"/>
        <v>1589000</v>
      </c>
      <c r="L135" s="266" t="s">
        <v>27</v>
      </c>
      <c r="M135" s="266" t="s">
        <v>26</v>
      </c>
      <c r="N135" s="288">
        <f t="shared" si="98"/>
        <v>45.4</v>
      </c>
      <c r="O135" s="287">
        <v>35000</v>
      </c>
      <c r="P135" s="287">
        <f t="shared" si="96"/>
        <v>1589000</v>
      </c>
      <c r="Q135" s="294">
        <v>48500</v>
      </c>
      <c r="R135" s="295">
        <f t="shared" si="99"/>
        <v>2201900</v>
      </c>
      <c r="S135" s="296">
        <f t="shared" si="97"/>
        <v>-234991.52542372901</v>
      </c>
      <c r="T135" s="298"/>
      <c r="U135" s="298"/>
      <c r="V135" s="250"/>
      <c r="W135" s="297">
        <f t="shared" si="91"/>
        <v>45500</v>
      </c>
      <c r="X135" s="297">
        <f t="shared" si="92"/>
        <v>41850.8050847458</v>
      </c>
      <c r="Y135" s="297">
        <f t="shared" si="93"/>
        <v>1900026.5508474601</v>
      </c>
    </row>
    <row r="136" spans="1:25">
      <c r="A136" s="270">
        <v>135</v>
      </c>
      <c r="B136" s="270" t="s">
        <v>57</v>
      </c>
      <c r="C136" s="277">
        <v>1</v>
      </c>
      <c r="D136" s="273">
        <v>1</v>
      </c>
      <c r="E136" s="282">
        <v>57</v>
      </c>
      <c r="F136" s="273">
        <v>10</v>
      </c>
      <c r="G136" s="279">
        <v>1</v>
      </c>
      <c r="H136" s="280">
        <v>19.5</v>
      </c>
      <c r="I136" s="280">
        <v>45.1</v>
      </c>
      <c r="J136" s="280">
        <v>46.5</v>
      </c>
      <c r="K136" s="275">
        <f t="shared" si="94"/>
        <v>1627500</v>
      </c>
      <c r="L136" s="266" t="s">
        <v>27</v>
      </c>
      <c r="M136" s="266" t="s">
        <v>26</v>
      </c>
      <c r="N136" s="288">
        <f t="shared" si="98"/>
        <v>46.5</v>
      </c>
      <c r="O136" s="287">
        <v>35000</v>
      </c>
      <c r="P136" s="287">
        <f t="shared" si="96"/>
        <v>1627500</v>
      </c>
      <c r="Q136" s="294">
        <v>44500</v>
      </c>
      <c r="R136" s="295">
        <f t="shared" si="99"/>
        <v>2069250</v>
      </c>
      <c r="S136" s="296">
        <f t="shared" si="97"/>
        <v>-241474.576271186</v>
      </c>
      <c r="T136" s="298"/>
      <c r="U136" s="298"/>
      <c r="V136" s="250"/>
      <c r="W136" s="297">
        <f t="shared" si="91"/>
        <v>41500</v>
      </c>
      <c r="X136" s="297">
        <f t="shared" si="92"/>
        <v>38640.974576271197</v>
      </c>
      <c r="Y136" s="297">
        <f t="shared" si="93"/>
        <v>1796805.3177966101</v>
      </c>
    </row>
    <row r="137" spans="1:25" s="254" customFormat="1">
      <c r="A137" s="191">
        <v>136</v>
      </c>
      <c r="B137" s="191" t="s">
        <v>57</v>
      </c>
      <c r="C137" s="322">
        <v>1</v>
      </c>
      <c r="D137" s="191">
        <v>1</v>
      </c>
      <c r="E137" s="323">
        <v>58</v>
      </c>
      <c r="F137" s="191">
        <v>10</v>
      </c>
      <c r="G137" s="324">
        <v>1</v>
      </c>
      <c r="H137" s="193">
        <v>18.899999999999999</v>
      </c>
      <c r="I137" s="193">
        <v>47.3</v>
      </c>
      <c r="J137" s="193">
        <v>48.2</v>
      </c>
      <c r="K137" s="193">
        <f t="shared" si="94"/>
        <v>1687000</v>
      </c>
      <c r="L137" s="266" t="s">
        <v>27</v>
      </c>
      <c r="M137" s="266" t="s">
        <v>26</v>
      </c>
      <c r="N137" s="325">
        <f t="shared" si="98"/>
        <v>48.2</v>
      </c>
      <c r="O137" s="287">
        <v>35000</v>
      </c>
      <c r="P137" s="287">
        <f t="shared" si="96"/>
        <v>1687000</v>
      </c>
      <c r="Q137" s="294">
        <v>44500</v>
      </c>
      <c r="R137" s="295">
        <f t="shared" si="99"/>
        <v>2144900</v>
      </c>
      <c r="S137" s="215">
        <f t="shared" si="97"/>
        <v>-250550.84745762701</v>
      </c>
      <c r="T137" s="326"/>
      <c r="U137" s="326"/>
      <c r="W137" s="297">
        <f t="shared" si="91"/>
        <v>41500</v>
      </c>
      <c r="X137" s="297">
        <f t="shared" si="92"/>
        <v>38640.974576271197</v>
      </c>
      <c r="Y137" s="297">
        <f t="shared" si="93"/>
        <v>1862494.97457627</v>
      </c>
    </row>
    <row r="138" spans="1:25">
      <c r="A138" s="270">
        <v>137</v>
      </c>
      <c r="B138" s="270" t="s">
        <v>57</v>
      </c>
      <c r="C138" s="271">
        <v>1</v>
      </c>
      <c r="D138" s="270">
        <v>1</v>
      </c>
      <c r="E138" s="281">
        <v>61</v>
      </c>
      <c r="F138" s="273">
        <v>10</v>
      </c>
      <c r="G138" s="274">
        <v>1</v>
      </c>
      <c r="H138" s="275">
        <v>19</v>
      </c>
      <c r="I138" s="280">
        <v>46.5</v>
      </c>
      <c r="J138" s="280">
        <v>47.6</v>
      </c>
      <c r="K138" s="275">
        <f t="shared" si="94"/>
        <v>1666000</v>
      </c>
      <c r="L138" s="266" t="s">
        <v>27</v>
      </c>
      <c r="M138" s="266" t="s">
        <v>26</v>
      </c>
      <c r="N138" s="286">
        <f t="shared" si="98"/>
        <v>47.6</v>
      </c>
      <c r="O138" s="287">
        <v>35000</v>
      </c>
      <c r="P138" s="287">
        <f t="shared" si="96"/>
        <v>1666000</v>
      </c>
      <c r="Q138" s="294">
        <v>49500</v>
      </c>
      <c r="R138" s="295">
        <f t="shared" si="99"/>
        <v>2356200</v>
      </c>
      <c r="S138" s="296">
        <f t="shared" si="97"/>
        <v>-246584.745762712</v>
      </c>
      <c r="T138" s="291"/>
      <c r="U138" s="291"/>
      <c r="W138" s="297">
        <f t="shared" si="91"/>
        <v>46500</v>
      </c>
      <c r="X138" s="297">
        <f t="shared" si="92"/>
        <v>42653.262711864401</v>
      </c>
      <c r="Y138" s="297">
        <f t="shared" si="93"/>
        <v>2030295.3050847501</v>
      </c>
    </row>
    <row r="139" spans="1:25">
      <c r="A139" s="270">
        <v>138</v>
      </c>
      <c r="B139" s="270" t="s">
        <v>57</v>
      </c>
      <c r="C139" s="277">
        <v>1</v>
      </c>
      <c r="D139" s="273">
        <v>1</v>
      </c>
      <c r="E139" s="278">
        <v>62</v>
      </c>
      <c r="F139" s="273">
        <v>10</v>
      </c>
      <c r="G139" s="279">
        <v>2</v>
      </c>
      <c r="H139" s="280">
        <v>35.799999999999997</v>
      </c>
      <c r="I139" s="280">
        <v>73.900000000000006</v>
      </c>
      <c r="J139" s="280">
        <v>78.099999999999994</v>
      </c>
      <c r="K139" s="275">
        <f t="shared" si="94"/>
        <v>2733500</v>
      </c>
      <c r="L139" s="266" t="s">
        <v>27</v>
      </c>
      <c r="M139" s="266" t="s">
        <v>26</v>
      </c>
      <c r="N139" s="286">
        <f t="shared" ref="N139:N202" si="100">J139</f>
        <v>78.099999999999994</v>
      </c>
      <c r="O139" s="287">
        <v>35000</v>
      </c>
      <c r="P139" s="287">
        <f t="shared" si="96"/>
        <v>2733500</v>
      </c>
      <c r="Q139" s="294">
        <v>49000</v>
      </c>
      <c r="R139" s="295">
        <f t="shared" si="99"/>
        <v>3826900</v>
      </c>
      <c r="S139" s="296">
        <f t="shared" si="97"/>
        <v>-409500</v>
      </c>
      <c r="T139" s="298"/>
      <c r="U139" s="298"/>
      <c r="V139" s="250"/>
      <c r="W139" s="297">
        <f t="shared" si="91"/>
        <v>46000</v>
      </c>
      <c r="X139" s="297">
        <f t="shared" si="92"/>
        <v>42252.033898305097</v>
      </c>
      <c r="Y139" s="297">
        <f t="shared" si="93"/>
        <v>3299883.8474576301</v>
      </c>
    </row>
    <row r="140" spans="1:25">
      <c r="A140" s="270">
        <v>139</v>
      </c>
      <c r="B140" s="270" t="s">
        <v>57</v>
      </c>
      <c r="C140" s="271">
        <v>1</v>
      </c>
      <c r="D140" s="270">
        <v>1</v>
      </c>
      <c r="E140" s="272">
        <v>63</v>
      </c>
      <c r="F140" s="273">
        <v>10</v>
      </c>
      <c r="G140" s="274">
        <v>1</v>
      </c>
      <c r="H140" s="275">
        <v>19.5</v>
      </c>
      <c r="I140" s="280">
        <v>47.3</v>
      </c>
      <c r="J140" s="280">
        <v>48.7</v>
      </c>
      <c r="K140" s="275">
        <f t="shared" si="94"/>
        <v>1704500</v>
      </c>
      <c r="L140" s="266" t="s">
        <v>27</v>
      </c>
      <c r="M140" s="266" t="s">
        <v>26</v>
      </c>
      <c r="N140" s="286">
        <f t="shared" si="100"/>
        <v>48.7</v>
      </c>
      <c r="O140" s="287">
        <v>35000</v>
      </c>
      <c r="P140" s="287">
        <f t="shared" si="96"/>
        <v>1704500</v>
      </c>
      <c r="Q140" s="294">
        <v>44500</v>
      </c>
      <c r="R140" s="295">
        <f t="shared" si="99"/>
        <v>2167150</v>
      </c>
      <c r="S140" s="296">
        <f t="shared" si="97"/>
        <v>-253220.33898305101</v>
      </c>
      <c r="T140" s="291"/>
      <c r="U140" s="291"/>
      <c r="W140" s="297">
        <f t="shared" si="91"/>
        <v>41500</v>
      </c>
      <c r="X140" s="297">
        <f t="shared" si="92"/>
        <v>38640.974576271197</v>
      </c>
      <c r="Y140" s="297">
        <f t="shared" si="93"/>
        <v>1881815.46186441</v>
      </c>
    </row>
    <row r="141" spans="1:25">
      <c r="A141" s="270">
        <v>140</v>
      </c>
      <c r="B141" s="270" t="s">
        <v>57</v>
      </c>
      <c r="C141" s="271">
        <v>1</v>
      </c>
      <c r="D141" s="270">
        <v>1</v>
      </c>
      <c r="E141" s="272">
        <v>71</v>
      </c>
      <c r="F141" s="273">
        <v>12</v>
      </c>
      <c r="G141" s="274">
        <v>1</v>
      </c>
      <c r="H141" s="275">
        <v>19.5</v>
      </c>
      <c r="I141" s="280">
        <v>45.1</v>
      </c>
      <c r="J141" s="280">
        <v>46.5</v>
      </c>
      <c r="K141" s="275">
        <f t="shared" si="94"/>
        <v>1627500</v>
      </c>
      <c r="L141" s="266" t="s">
        <v>27</v>
      </c>
      <c r="M141" s="266" t="s">
        <v>26</v>
      </c>
      <c r="N141" s="286">
        <f t="shared" si="100"/>
        <v>46.5</v>
      </c>
      <c r="O141" s="287">
        <v>35000</v>
      </c>
      <c r="P141" s="287">
        <f t="shared" si="96"/>
        <v>1627500</v>
      </c>
      <c r="Q141" s="294">
        <v>44500</v>
      </c>
      <c r="R141" s="295">
        <f t="shared" si="99"/>
        <v>2069250</v>
      </c>
      <c r="S141" s="296">
        <f t="shared" si="97"/>
        <v>-241474.576271186</v>
      </c>
      <c r="T141" s="291"/>
      <c r="U141" s="291"/>
      <c r="W141" s="297">
        <f t="shared" si="91"/>
        <v>41500</v>
      </c>
      <c r="X141" s="297">
        <f t="shared" si="92"/>
        <v>38640.974576271197</v>
      </c>
      <c r="Y141" s="297">
        <f t="shared" si="93"/>
        <v>1796805.3177966101</v>
      </c>
    </row>
    <row r="142" spans="1:25">
      <c r="A142" s="270">
        <v>141</v>
      </c>
      <c r="B142" s="270" t="s">
        <v>57</v>
      </c>
      <c r="C142" s="271">
        <v>1</v>
      </c>
      <c r="D142" s="270">
        <v>1</v>
      </c>
      <c r="E142" s="281">
        <v>76</v>
      </c>
      <c r="F142" s="273">
        <v>12</v>
      </c>
      <c r="G142" s="274">
        <v>2</v>
      </c>
      <c r="H142" s="275">
        <v>35.799999999999997</v>
      </c>
      <c r="I142" s="280">
        <v>73.900000000000006</v>
      </c>
      <c r="J142" s="280">
        <v>78.099999999999994</v>
      </c>
      <c r="K142" s="275">
        <f t="shared" si="94"/>
        <v>2733500</v>
      </c>
      <c r="L142" s="266" t="s">
        <v>27</v>
      </c>
      <c r="M142" s="266" t="s">
        <v>26</v>
      </c>
      <c r="N142" s="286">
        <f t="shared" si="100"/>
        <v>78.099999999999994</v>
      </c>
      <c r="O142" s="287">
        <v>35000</v>
      </c>
      <c r="P142" s="287">
        <f t="shared" si="96"/>
        <v>2733500</v>
      </c>
      <c r="Q142" s="294">
        <v>49000</v>
      </c>
      <c r="R142" s="295">
        <f t="shared" si="99"/>
        <v>3826900</v>
      </c>
      <c r="S142" s="296">
        <f t="shared" si="97"/>
        <v>-409500</v>
      </c>
      <c r="T142" s="291"/>
      <c r="U142" s="291"/>
      <c r="W142" s="297">
        <f t="shared" si="91"/>
        <v>46000</v>
      </c>
      <c r="X142" s="297">
        <f t="shared" si="92"/>
        <v>42252.033898305097</v>
      </c>
      <c r="Y142" s="297">
        <f t="shared" si="93"/>
        <v>3299883.8474576301</v>
      </c>
    </row>
    <row r="143" spans="1:25">
      <c r="A143" s="270">
        <v>142</v>
      </c>
      <c r="B143" s="270" t="s">
        <v>57</v>
      </c>
      <c r="C143" s="271">
        <v>1</v>
      </c>
      <c r="D143" s="270">
        <v>1</v>
      </c>
      <c r="E143" s="272">
        <v>87</v>
      </c>
      <c r="F143" s="273">
        <v>14</v>
      </c>
      <c r="G143" s="274">
        <v>1</v>
      </c>
      <c r="H143" s="275">
        <v>18.600000000000001</v>
      </c>
      <c r="I143" s="280">
        <v>43.6</v>
      </c>
      <c r="J143" s="280">
        <v>45.4</v>
      </c>
      <c r="K143" s="275">
        <f t="shared" si="94"/>
        <v>1589000</v>
      </c>
      <c r="L143" s="266" t="s">
        <v>27</v>
      </c>
      <c r="M143" s="266" t="s">
        <v>26</v>
      </c>
      <c r="N143" s="286">
        <f t="shared" si="100"/>
        <v>45.4</v>
      </c>
      <c r="O143" s="287">
        <v>35000</v>
      </c>
      <c r="P143" s="287">
        <f t="shared" si="96"/>
        <v>1589000</v>
      </c>
      <c r="Q143" s="294">
        <v>48500</v>
      </c>
      <c r="R143" s="295">
        <f t="shared" si="99"/>
        <v>2201900</v>
      </c>
      <c r="S143" s="296">
        <f t="shared" si="97"/>
        <v>-234991.52542372901</v>
      </c>
      <c r="T143" s="291"/>
      <c r="U143" s="291"/>
      <c r="W143" s="297">
        <f t="shared" si="91"/>
        <v>45500</v>
      </c>
      <c r="X143" s="297">
        <f t="shared" si="92"/>
        <v>41850.8050847458</v>
      </c>
      <c r="Y143" s="297">
        <f t="shared" si="93"/>
        <v>1900026.5508474601</v>
      </c>
    </row>
    <row r="144" spans="1:25">
      <c r="A144" s="270">
        <v>143</v>
      </c>
      <c r="B144" s="270" t="s">
        <v>57</v>
      </c>
      <c r="C144" s="271">
        <v>1</v>
      </c>
      <c r="D144" s="273">
        <v>1</v>
      </c>
      <c r="E144" s="281">
        <v>90</v>
      </c>
      <c r="F144" s="273">
        <v>14</v>
      </c>
      <c r="G144" s="270">
        <v>2</v>
      </c>
      <c r="H144" s="275">
        <v>35.799999999999997</v>
      </c>
      <c r="I144" s="280">
        <v>73.900000000000006</v>
      </c>
      <c r="J144" s="280">
        <v>78.099999999999994</v>
      </c>
      <c r="K144" s="275">
        <f t="shared" si="94"/>
        <v>2733500</v>
      </c>
      <c r="L144" s="266" t="s">
        <v>27</v>
      </c>
      <c r="M144" s="266" t="s">
        <v>26</v>
      </c>
      <c r="N144" s="286">
        <f t="shared" si="100"/>
        <v>78.099999999999994</v>
      </c>
      <c r="O144" s="287">
        <v>35000</v>
      </c>
      <c r="P144" s="287">
        <f t="shared" si="96"/>
        <v>2733500</v>
      </c>
      <c r="Q144" s="294">
        <v>49000</v>
      </c>
      <c r="R144" s="295">
        <f t="shared" si="99"/>
        <v>3826900</v>
      </c>
      <c r="S144" s="296">
        <f t="shared" si="97"/>
        <v>-409500</v>
      </c>
      <c r="T144" s="291"/>
      <c r="U144" s="291"/>
      <c r="W144" s="297">
        <f t="shared" si="91"/>
        <v>46000</v>
      </c>
      <c r="X144" s="297">
        <f t="shared" si="92"/>
        <v>42252.033898305097</v>
      </c>
      <c r="Y144" s="297">
        <f t="shared" si="93"/>
        <v>3299883.8474576301</v>
      </c>
    </row>
    <row r="145" spans="1:25">
      <c r="A145" s="270">
        <v>144</v>
      </c>
      <c r="B145" s="270" t="s">
        <v>57</v>
      </c>
      <c r="C145" s="271">
        <v>1</v>
      </c>
      <c r="D145" s="273">
        <v>1</v>
      </c>
      <c r="E145" s="272">
        <v>92</v>
      </c>
      <c r="F145" s="273">
        <v>15</v>
      </c>
      <c r="G145" s="270">
        <v>1</v>
      </c>
      <c r="H145" s="275">
        <v>19.5</v>
      </c>
      <c r="I145" s="280">
        <v>45.1</v>
      </c>
      <c r="J145" s="280">
        <v>46.5</v>
      </c>
      <c r="K145" s="275">
        <f t="shared" si="94"/>
        <v>1627500</v>
      </c>
      <c r="L145" s="266" t="s">
        <v>27</v>
      </c>
      <c r="M145" s="266" t="s">
        <v>26</v>
      </c>
      <c r="N145" s="286">
        <f t="shared" si="100"/>
        <v>46.5</v>
      </c>
      <c r="O145" s="287">
        <v>35000</v>
      </c>
      <c r="P145" s="287">
        <f t="shared" si="96"/>
        <v>1627500</v>
      </c>
      <c r="Q145" s="294">
        <v>44500</v>
      </c>
      <c r="R145" s="295">
        <f t="shared" si="99"/>
        <v>2069250</v>
      </c>
      <c r="S145" s="296">
        <f t="shared" si="97"/>
        <v>-241474.576271186</v>
      </c>
      <c r="T145" s="291"/>
      <c r="U145" s="291"/>
      <c r="W145" s="297">
        <f t="shared" si="91"/>
        <v>41500</v>
      </c>
      <c r="X145" s="297">
        <f t="shared" si="92"/>
        <v>38640.974576271197</v>
      </c>
      <c r="Y145" s="297">
        <f t="shared" si="93"/>
        <v>1796805.3177966101</v>
      </c>
    </row>
    <row r="146" spans="1:25" s="249" customFormat="1" ht="12">
      <c r="A146" s="268">
        <v>145</v>
      </c>
      <c r="B146" s="268" t="s">
        <v>57</v>
      </c>
      <c r="C146" s="268">
        <v>1</v>
      </c>
      <c r="D146" s="268">
        <v>1</v>
      </c>
      <c r="E146" s="268">
        <v>93</v>
      </c>
      <c r="F146" s="268">
        <v>15</v>
      </c>
      <c r="G146" s="268">
        <v>1</v>
      </c>
      <c r="H146" s="269">
        <v>18.899999999999999</v>
      </c>
      <c r="I146" s="269">
        <v>47.3</v>
      </c>
      <c r="J146" s="269">
        <v>48.2</v>
      </c>
      <c r="K146" s="269">
        <f t="shared" si="94"/>
        <v>1687000</v>
      </c>
      <c r="L146" s="268" t="s">
        <v>25</v>
      </c>
      <c r="M146" s="268" t="s">
        <v>26</v>
      </c>
      <c r="N146" s="269">
        <f t="shared" si="100"/>
        <v>48.2</v>
      </c>
      <c r="O146" s="285">
        <v>29000</v>
      </c>
      <c r="P146" s="285">
        <f t="shared" si="96"/>
        <v>1397800</v>
      </c>
      <c r="Q146" s="269">
        <v>43000</v>
      </c>
      <c r="R146" s="285">
        <f t="shared" si="99"/>
        <v>2072600</v>
      </c>
      <c r="S146" s="285">
        <f t="shared" si="97"/>
        <v>-250779.66101694899</v>
      </c>
      <c r="T146" s="293" t="s">
        <v>28</v>
      </c>
      <c r="U146" s="293"/>
    </row>
    <row r="147" spans="1:25" s="249" customFormat="1" ht="12">
      <c r="A147" s="268">
        <v>146</v>
      </c>
      <c r="B147" s="268" t="s">
        <v>57</v>
      </c>
      <c r="C147" s="268">
        <v>1</v>
      </c>
      <c r="D147" s="268">
        <v>1</v>
      </c>
      <c r="E147" s="268">
        <v>95</v>
      </c>
      <c r="F147" s="268">
        <v>15</v>
      </c>
      <c r="G147" s="268">
        <v>1</v>
      </c>
      <c r="H147" s="269">
        <v>19</v>
      </c>
      <c r="I147" s="269">
        <v>44.8</v>
      </c>
      <c r="J147" s="269">
        <v>45.9</v>
      </c>
      <c r="K147" s="269">
        <f t="shared" si="94"/>
        <v>1606500</v>
      </c>
      <c r="L147" s="268" t="s">
        <v>25</v>
      </c>
      <c r="M147" s="268" t="s">
        <v>26</v>
      </c>
      <c r="N147" s="269">
        <f t="shared" si="100"/>
        <v>45.9</v>
      </c>
      <c r="O147" s="285">
        <v>29000</v>
      </c>
      <c r="P147" s="285">
        <f t="shared" si="96"/>
        <v>1331100</v>
      </c>
      <c r="Q147" s="269">
        <v>46000</v>
      </c>
      <c r="R147" s="285">
        <f t="shared" si="99"/>
        <v>2111400</v>
      </c>
      <c r="S147" s="285">
        <f t="shared" si="97"/>
        <v>-238042.37288135599</v>
      </c>
      <c r="T147" s="293" t="s">
        <v>28</v>
      </c>
      <c r="U147" s="293"/>
    </row>
    <row r="148" spans="1:25" s="249" customFormat="1" ht="12">
      <c r="A148" s="268">
        <v>147</v>
      </c>
      <c r="B148" s="268" t="s">
        <v>57</v>
      </c>
      <c r="C148" s="268">
        <v>1</v>
      </c>
      <c r="D148" s="268">
        <v>1</v>
      </c>
      <c r="E148" s="268">
        <v>102</v>
      </c>
      <c r="F148" s="268">
        <v>16</v>
      </c>
      <c r="G148" s="268">
        <v>1</v>
      </c>
      <c r="H148" s="269">
        <v>19</v>
      </c>
      <c r="I148" s="269">
        <v>44.8</v>
      </c>
      <c r="J148" s="269">
        <v>45.9</v>
      </c>
      <c r="K148" s="269">
        <f t="shared" ref="K148" si="101">J148*29000</f>
        <v>1331100</v>
      </c>
      <c r="L148" s="268" t="s">
        <v>25</v>
      </c>
      <c r="M148" s="268" t="s">
        <v>26</v>
      </c>
      <c r="N148" s="269">
        <f t="shared" si="100"/>
        <v>45.9</v>
      </c>
      <c r="O148" s="285">
        <v>29000</v>
      </c>
      <c r="P148" s="285">
        <f t="shared" si="96"/>
        <v>1331100</v>
      </c>
      <c r="Q148" s="269">
        <v>47000</v>
      </c>
      <c r="R148" s="285">
        <f t="shared" si="99"/>
        <v>2157300</v>
      </c>
      <c r="S148" s="285">
        <f t="shared" si="97"/>
        <v>-195879.66101694899</v>
      </c>
      <c r="T148" s="293" t="s">
        <v>28</v>
      </c>
      <c r="U148" s="293"/>
    </row>
    <row r="149" spans="1:25">
      <c r="A149" s="270">
        <v>148</v>
      </c>
      <c r="B149" s="270" t="s">
        <v>57</v>
      </c>
      <c r="C149" s="271">
        <v>1</v>
      </c>
      <c r="D149" s="273">
        <v>2</v>
      </c>
      <c r="E149" s="281">
        <v>106</v>
      </c>
      <c r="F149" s="273">
        <v>2</v>
      </c>
      <c r="G149" s="270">
        <v>3</v>
      </c>
      <c r="H149" s="275">
        <v>55.8</v>
      </c>
      <c r="I149" s="280">
        <v>97.4</v>
      </c>
      <c r="J149" s="280">
        <v>103.5</v>
      </c>
      <c r="K149" s="275">
        <f t="shared" ref="K149:K212" si="102">J149*35000</f>
        <v>3622500</v>
      </c>
      <c r="L149" s="266" t="s">
        <v>27</v>
      </c>
      <c r="M149" s="266" t="s">
        <v>26</v>
      </c>
      <c r="N149" s="286">
        <f t="shared" si="100"/>
        <v>103.5</v>
      </c>
      <c r="O149" s="287">
        <v>35000</v>
      </c>
      <c r="P149" s="287">
        <f t="shared" si="96"/>
        <v>3622500</v>
      </c>
      <c r="Q149" s="294">
        <v>44000</v>
      </c>
      <c r="R149" s="295">
        <f t="shared" si="99"/>
        <v>4554000</v>
      </c>
      <c r="S149" s="296">
        <f t="shared" si="97"/>
        <v>-545872.88135593198</v>
      </c>
      <c r="T149" s="291"/>
      <c r="U149" s="291"/>
      <c r="W149" s="297">
        <f t="shared" ref="W149:W156" si="103">Q149-3000</f>
        <v>41000</v>
      </c>
      <c r="X149" s="297">
        <f t="shared" ref="X149:X156" si="104">W149-(W149*4.5%)-(W149-O149)*18/118</f>
        <v>38239.7457627119</v>
      </c>
      <c r="Y149" s="297">
        <f t="shared" ref="Y149:Y156" si="105">X149*N149</f>
        <v>3957813.6864406802</v>
      </c>
    </row>
    <row r="150" spans="1:25">
      <c r="A150" s="270">
        <v>149</v>
      </c>
      <c r="B150" s="270" t="s">
        <v>57</v>
      </c>
      <c r="C150" s="271">
        <v>1</v>
      </c>
      <c r="D150" s="273">
        <v>2</v>
      </c>
      <c r="E150" s="281">
        <v>114</v>
      </c>
      <c r="F150" s="273">
        <v>4</v>
      </c>
      <c r="G150" s="270">
        <v>3</v>
      </c>
      <c r="H150" s="275">
        <v>55.8</v>
      </c>
      <c r="I150" s="280">
        <v>97.4</v>
      </c>
      <c r="J150" s="280">
        <v>103.5</v>
      </c>
      <c r="K150" s="275">
        <f t="shared" si="102"/>
        <v>3622500</v>
      </c>
      <c r="L150" s="266" t="s">
        <v>27</v>
      </c>
      <c r="M150" s="266" t="s">
        <v>26</v>
      </c>
      <c r="N150" s="286">
        <f t="shared" si="100"/>
        <v>103.5</v>
      </c>
      <c r="O150" s="287">
        <v>35000</v>
      </c>
      <c r="P150" s="287">
        <f t="shared" si="96"/>
        <v>3622500</v>
      </c>
      <c r="Q150" s="294">
        <v>44000</v>
      </c>
      <c r="R150" s="295">
        <f t="shared" si="99"/>
        <v>4554000</v>
      </c>
      <c r="S150" s="296">
        <f t="shared" si="97"/>
        <v>-545872.88135593198</v>
      </c>
      <c r="T150" s="291"/>
      <c r="U150" s="291"/>
      <c r="W150" s="297">
        <f t="shared" si="103"/>
        <v>41000</v>
      </c>
      <c r="X150" s="297">
        <f t="shared" si="104"/>
        <v>38239.7457627119</v>
      </c>
      <c r="Y150" s="297">
        <f t="shared" si="105"/>
        <v>3957813.6864406802</v>
      </c>
    </row>
    <row r="151" spans="1:25">
      <c r="A151" s="270">
        <v>150</v>
      </c>
      <c r="B151" s="270" t="s">
        <v>57</v>
      </c>
      <c r="C151" s="271">
        <v>1</v>
      </c>
      <c r="D151" s="273">
        <v>2</v>
      </c>
      <c r="E151" s="281">
        <v>117</v>
      </c>
      <c r="F151" s="273">
        <v>4</v>
      </c>
      <c r="G151" s="270">
        <v>3</v>
      </c>
      <c r="H151" s="275">
        <v>54.7</v>
      </c>
      <c r="I151" s="275">
        <v>96.3</v>
      </c>
      <c r="J151" s="275">
        <v>102</v>
      </c>
      <c r="K151" s="275">
        <f t="shared" si="102"/>
        <v>3570000</v>
      </c>
      <c r="L151" s="266" t="s">
        <v>27</v>
      </c>
      <c r="M151" s="266" t="s">
        <v>26</v>
      </c>
      <c r="N151" s="286">
        <f t="shared" si="100"/>
        <v>102</v>
      </c>
      <c r="O151" s="287">
        <v>35000</v>
      </c>
      <c r="P151" s="287">
        <f t="shared" si="96"/>
        <v>3570000</v>
      </c>
      <c r="Q151" s="294">
        <v>44000</v>
      </c>
      <c r="R151" s="295">
        <f t="shared" si="99"/>
        <v>4488000</v>
      </c>
      <c r="S151" s="296">
        <f t="shared" si="97"/>
        <v>-537864.40677966096</v>
      </c>
      <c r="T151" s="291"/>
      <c r="U151" s="291"/>
      <c r="W151" s="297">
        <f t="shared" si="103"/>
        <v>41000</v>
      </c>
      <c r="X151" s="297">
        <f t="shared" si="104"/>
        <v>38239.7457627119</v>
      </c>
      <c r="Y151" s="297">
        <f t="shared" si="105"/>
        <v>3900454.0677966098</v>
      </c>
    </row>
    <row r="152" spans="1:25">
      <c r="A152" s="270">
        <v>151</v>
      </c>
      <c r="B152" s="270" t="s">
        <v>57</v>
      </c>
      <c r="C152" s="271">
        <v>1</v>
      </c>
      <c r="D152" s="273">
        <v>2</v>
      </c>
      <c r="E152" s="281">
        <v>119</v>
      </c>
      <c r="F152" s="273">
        <v>5</v>
      </c>
      <c r="G152" s="270">
        <v>2</v>
      </c>
      <c r="H152" s="275">
        <v>35.200000000000003</v>
      </c>
      <c r="I152" s="275">
        <v>71</v>
      </c>
      <c r="J152" s="275">
        <v>72.099999999999994</v>
      </c>
      <c r="K152" s="275">
        <f t="shared" si="102"/>
        <v>2523500</v>
      </c>
      <c r="L152" s="266" t="s">
        <v>27</v>
      </c>
      <c r="M152" s="266" t="s">
        <v>26</v>
      </c>
      <c r="N152" s="286">
        <f t="shared" si="100"/>
        <v>72.099999999999994</v>
      </c>
      <c r="O152" s="287">
        <v>35000</v>
      </c>
      <c r="P152" s="287">
        <f t="shared" si="96"/>
        <v>2523500</v>
      </c>
      <c r="Q152" s="294">
        <v>49500</v>
      </c>
      <c r="R152" s="295">
        <f t="shared" si="99"/>
        <v>3568950</v>
      </c>
      <c r="S152" s="296">
        <f t="shared" si="97"/>
        <v>-377389.83050847502</v>
      </c>
      <c r="T152" s="291"/>
      <c r="U152" s="291"/>
      <c r="W152" s="297">
        <f t="shared" si="103"/>
        <v>46500</v>
      </c>
      <c r="X152" s="297">
        <f t="shared" si="104"/>
        <v>42653.262711864401</v>
      </c>
      <c r="Y152" s="297">
        <f t="shared" si="105"/>
        <v>3075300.24152542</v>
      </c>
    </row>
    <row r="153" spans="1:25">
      <c r="A153" s="270">
        <v>152</v>
      </c>
      <c r="B153" s="270" t="s">
        <v>57</v>
      </c>
      <c r="C153" s="271">
        <v>1</v>
      </c>
      <c r="D153" s="273">
        <v>2</v>
      </c>
      <c r="E153" s="281">
        <v>120</v>
      </c>
      <c r="F153" s="273">
        <v>5</v>
      </c>
      <c r="G153" s="270">
        <v>2</v>
      </c>
      <c r="H153" s="275">
        <v>35.200000000000003</v>
      </c>
      <c r="I153" s="275">
        <v>71.099999999999994</v>
      </c>
      <c r="J153" s="275">
        <v>72.2</v>
      </c>
      <c r="K153" s="275">
        <f t="shared" si="102"/>
        <v>2527000</v>
      </c>
      <c r="L153" s="266" t="s">
        <v>27</v>
      </c>
      <c r="M153" s="266" t="s">
        <v>26</v>
      </c>
      <c r="N153" s="286">
        <f t="shared" si="100"/>
        <v>72.2</v>
      </c>
      <c r="O153" s="287">
        <v>35000</v>
      </c>
      <c r="P153" s="287">
        <f t="shared" si="96"/>
        <v>2527000</v>
      </c>
      <c r="Q153" s="294">
        <v>49500</v>
      </c>
      <c r="R153" s="295">
        <f t="shared" si="99"/>
        <v>3573900</v>
      </c>
      <c r="S153" s="296">
        <f t="shared" si="97"/>
        <v>-377923.72881355899</v>
      </c>
      <c r="T153" s="291"/>
      <c r="U153" s="291"/>
      <c r="W153" s="297">
        <f t="shared" si="103"/>
        <v>46500</v>
      </c>
      <c r="X153" s="297">
        <f t="shared" si="104"/>
        <v>42653.262711864401</v>
      </c>
      <c r="Y153" s="297">
        <f t="shared" si="105"/>
        <v>3079565.5677966098</v>
      </c>
    </row>
    <row r="154" spans="1:25">
      <c r="A154" s="270">
        <v>153</v>
      </c>
      <c r="B154" s="270" t="s">
        <v>57</v>
      </c>
      <c r="C154" s="271">
        <v>1</v>
      </c>
      <c r="D154" s="273">
        <v>2</v>
      </c>
      <c r="E154" s="281">
        <v>127</v>
      </c>
      <c r="F154" s="273">
        <v>7</v>
      </c>
      <c r="G154" s="270">
        <v>2</v>
      </c>
      <c r="H154" s="275">
        <v>35.200000000000003</v>
      </c>
      <c r="I154" s="275">
        <v>71</v>
      </c>
      <c r="J154" s="275">
        <v>72.099999999999994</v>
      </c>
      <c r="K154" s="275">
        <f t="shared" si="102"/>
        <v>2523500</v>
      </c>
      <c r="L154" s="266" t="s">
        <v>27</v>
      </c>
      <c r="M154" s="266" t="s">
        <v>26</v>
      </c>
      <c r="N154" s="286">
        <f t="shared" si="100"/>
        <v>72.099999999999994</v>
      </c>
      <c r="O154" s="287">
        <v>35000</v>
      </c>
      <c r="P154" s="287">
        <f t="shared" si="96"/>
        <v>2523500</v>
      </c>
      <c r="Q154" s="294">
        <v>49500</v>
      </c>
      <c r="R154" s="295">
        <f t="shared" si="99"/>
        <v>3568950</v>
      </c>
      <c r="S154" s="296">
        <f t="shared" si="97"/>
        <v>-377389.83050847502</v>
      </c>
      <c r="T154" s="291"/>
      <c r="U154" s="291"/>
      <c r="W154" s="297">
        <f t="shared" si="103"/>
        <v>46500</v>
      </c>
      <c r="X154" s="297">
        <f t="shared" si="104"/>
        <v>42653.262711864401</v>
      </c>
      <c r="Y154" s="297">
        <f t="shared" si="105"/>
        <v>3075300.24152542</v>
      </c>
    </row>
    <row r="155" spans="1:25">
      <c r="A155" s="270">
        <v>154</v>
      </c>
      <c r="B155" s="270" t="s">
        <v>57</v>
      </c>
      <c r="C155" s="271">
        <v>1</v>
      </c>
      <c r="D155" s="273">
        <v>2</v>
      </c>
      <c r="E155" s="281">
        <v>130</v>
      </c>
      <c r="F155" s="273">
        <v>8</v>
      </c>
      <c r="G155" s="270">
        <v>3</v>
      </c>
      <c r="H155" s="275">
        <v>55.8</v>
      </c>
      <c r="I155" s="275">
        <v>97.4</v>
      </c>
      <c r="J155" s="275">
        <v>103.5</v>
      </c>
      <c r="K155" s="275">
        <f t="shared" si="102"/>
        <v>3622500</v>
      </c>
      <c r="L155" s="266" t="s">
        <v>27</v>
      </c>
      <c r="M155" s="266" t="s">
        <v>26</v>
      </c>
      <c r="N155" s="286">
        <f t="shared" si="100"/>
        <v>103.5</v>
      </c>
      <c r="O155" s="287">
        <v>35000</v>
      </c>
      <c r="P155" s="287">
        <f t="shared" si="96"/>
        <v>3622500</v>
      </c>
      <c r="Q155" s="294">
        <v>43500</v>
      </c>
      <c r="R155" s="295">
        <f t="shared" si="99"/>
        <v>4502250</v>
      </c>
      <c r="S155" s="296">
        <f t="shared" si="97"/>
        <v>-545949.15254237305</v>
      </c>
      <c r="T155" s="291"/>
      <c r="U155" s="291"/>
      <c r="W155" s="297">
        <f t="shared" si="103"/>
        <v>40500</v>
      </c>
      <c r="X155" s="297">
        <f t="shared" si="104"/>
        <v>37838.516949152501</v>
      </c>
      <c r="Y155" s="297">
        <f t="shared" si="105"/>
        <v>3916286.50423729</v>
      </c>
    </row>
    <row r="156" spans="1:25">
      <c r="A156" s="270">
        <v>155</v>
      </c>
      <c r="B156" s="270" t="s">
        <v>57</v>
      </c>
      <c r="C156" s="271">
        <v>1</v>
      </c>
      <c r="D156" s="273">
        <v>2</v>
      </c>
      <c r="E156" s="281">
        <v>131</v>
      </c>
      <c r="F156" s="273">
        <v>8</v>
      </c>
      <c r="G156" s="274">
        <v>2</v>
      </c>
      <c r="H156" s="275">
        <v>35.200000000000003</v>
      </c>
      <c r="I156" s="275">
        <v>71</v>
      </c>
      <c r="J156" s="275">
        <v>72.099999999999994</v>
      </c>
      <c r="K156" s="275">
        <f t="shared" si="102"/>
        <v>2523500</v>
      </c>
      <c r="L156" s="266" t="s">
        <v>27</v>
      </c>
      <c r="M156" s="266" t="s">
        <v>26</v>
      </c>
      <c r="N156" s="286">
        <f t="shared" si="100"/>
        <v>72.099999999999994</v>
      </c>
      <c r="O156" s="287">
        <v>35000</v>
      </c>
      <c r="P156" s="287">
        <f t="shared" si="96"/>
        <v>2523500</v>
      </c>
      <c r="Q156" s="294">
        <v>49500</v>
      </c>
      <c r="R156" s="295">
        <f t="shared" si="99"/>
        <v>3568950</v>
      </c>
      <c r="S156" s="296">
        <f t="shared" si="97"/>
        <v>-377389.83050847502</v>
      </c>
      <c r="T156" s="291"/>
      <c r="U156" s="291"/>
      <c r="W156" s="297">
        <f t="shared" si="103"/>
        <v>46500</v>
      </c>
      <c r="X156" s="297">
        <f t="shared" si="104"/>
        <v>42653.262711864401</v>
      </c>
      <c r="Y156" s="297">
        <f t="shared" si="105"/>
        <v>3075300.24152542</v>
      </c>
    </row>
    <row r="157" spans="1:25" s="249" customFormat="1" ht="12">
      <c r="A157" s="268">
        <v>156</v>
      </c>
      <c r="B157" s="268" t="s">
        <v>57</v>
      </c>
      <c r="C157" s="268">
        <v>1</v>
      </c>
      <c r="D157" s="268">
        <v>2</v>
      </c>
      <c r="E157" s="268">
        <v>145</v>
      </c>
      <c r="F157" s="268">
        <v>11</v>
      </c>
      <c r="G157" s="276">
        <v>3</v>
      </c>
      <c r="H157" s="269">
        <v>54.7</v>
      </c>
      <c r="I157" s="269">
        <v>96.3</v>
      </c>
      <c r="J157" s="269">
        <v>102</v>
      </c>
      <c r="K157" s="269">
        <f t="shared" si="102"/>
        <v>3570000</v>
      </c>
      <c r="L157" s="268" t="s">
        <v>25</v>
      </c>
      <c r="M157" s="268" t="s">
        <v>26</v>
      </c>
      <c r="N157" s="269">
        <f t="shared" si="100"/>
        <v>102</v>
      </c>
      <c r="O157" s="285">
        <v>29000</v>
      </c>
      <c r="P157" s="285">
        <f t="shared" si="96"/>
        <v>2958000</v>
      </c>
      <c r="Q157" s="269">
        <v>42000</v>
      </c>
      <c r="R157" s="285">
        <f t="shared" si="99"/>
        <v>4284000</v>
      </c>
      <c r="S157" s="285">
        <f t="shared" si="97"/>
        <v>-538169.49152542395</v>
      </c>
      <c r="T157" s="293" t="s">
        <v>28</v>
      </c>
      <c r="U157" s="293"/>
    </row>
    <row r="158" spans="1:25">
      <c r="A158" s="270">
        <v>157</v>
      </c>
      <c r="B158" s="270" t="s">
        <v>57</v>
      </c>
      <c r="C158" s="271">
        <v>1</v>
      </c>
      <c r="D158" s="273">
        <v>2</v>
      </c>
      <c r="E158" s="281">
        <v>146</v>
      </c>
      <c r="F158" s="273">
        <v>12</v>
      </c>
      <c r="G158" s="274">
        <v>3</v>
      </c>
      <c r="H158" s="275">
        <v>55.8</v>
      </c>
      <c r="I158" s="275">
        <v>97.4</v>
      </c>
      <c r="J158" s="275">
        <v>103.5</v>
      </c>
      <c r="K158" s="275">
        <f t="shared" si="102"/>
        <v>3622500</v>
      </c>
      <c r="L158" s="266" t="s">
        <v>27</v>
      </c>
      <c r="M158" s="266" t="s">
        <v>26</v>
      </c>
      <c r="N158" s="286">
        <f t="shared" si="100"/>
        <v>103.5</v>
      </c>
      <c r="O158" s="287">
        <v>35000</v>
      </c>
      <c r="P158" s="287">
        <f t="shared" si="96"/>
        <v>3622500</v>
      </c>
      <c r="Q158" s="294">
        <v>43000</v>
      </c>
      <c r="R158" s="295">
        <f t="shared" si="99"/>
        <v>4450500</v>
      </c>
      <c r="S158" s="296">
        <f t="shared" si="97"/>
        <v>-546025.423728814</v>
      </c>
      <c r="T158" s="291"/>
      <c r="U158" s="291"/>
      <c r="W158" s="297">
        <f t="shared" ref="W158:W162" si="106">Q158-3000</f>
        <v>40000</v>
      </c>
      <c r="X158" s="297">
        <f t="shared" ref="X158:X162" si="107">W158-(W158*4.5%)-(W158-O158)*18/118</f>
        <v>37437.288135593197</v>
      </c>
      <c r="Y158" s="297">
        <f t="shared" ref="Y158:Y162" si="108">X158*N158</f>
        <v>3874759.3220338998</v>
      </c>
    </row>
    <row r="159" spans="1:25">
      <c r="A159" s="270">
        <v>158</v>
      </c>
      <c r="B159" s="270" t="s">
        <v>57</v>
      </c>
      <c r="C159" s="271">
        <v>1</v>
      </c>
      <c r="D159" s="273">
        <v>2</v>
      </c>
      <c r="E159" s="281">
        <v>147</v>
      </c>
      <c r="F159" s="273">
        <v>12</v>
      </c>
      <c r="G159" s="274">
        <v>2</v>
      </c>
      <c r="H159" s="275">
        <v>35.200000000000003</v>
      </c>
      <c r="I159" s="275">
        <v>71</v>
      </c>
      <c r="J159" s="275">
        <v>72.099999999999994</v>
      </c>
      <c r="K159" s="275">
        <f t="shared" si="102"/>
        <v>2523500</v>
      </c>
      <c r="L159" s="266" t="s">
        <v>27</v>
      </c>
      <c r="M159" s="266" t="s">
        <v>26</v>
      </c>
      <c r="N159" s="286">
        <f t="shared" si="100"/>
        <v>72.099999999999994</v>
      </c>
      <c r="O159" s="287">
        <v>35000</v>
      </c>
      <c r="P159" s="287">
        <f t="shared" si="96"/>
        <v>2523500</v>
      </c>
      <c r="Q159" s="294">
        <v>49500</v>
      </c>
      <c r="R159" s="295">
        <f t="shared" si="99"/>
        <v>3568950</v>
      </c>
      <c r="S159" s="296">
        <f t="shared" si="97"/>
        <v>-377389.83050847502</v>
      </c>
      <c r="T159" s="291"/>
      <c r="U159" s="291"/>
      <c r="W159" s="297">
        <f t="shared" si="106"/>
        <v>46500</v>
      </c>
      <c r="X159" s="297">
        <f t="shared" si="107"/>
        <v>42653.262711864401</v>
      </c>
      <c r="Y159" s="297">
        <f t="shared" si="108"/>
        <v>3075300.24152542</v>
      </c>
    </row>
    <row r="160" spans="1:25">
      <c r="A160" s="270">
        <v>159</v>
      </c>
      <c r="B160" s="270" t="s">
        <v>57</v>
      </c>
      <c r="C160" s="271">
        <v>1</v>
      </c>
      <c r="D160" s="273">
        <v>2</v>
      </c>
      <c r="E160" s="281">
        <v>148</v>
      </c>
      <c r="F160" s="273">
        <v>12</v>
      </c>
      <c r="G160" s="274">
        <v>2</v>
      </c>
      <c r="H160" s="275">
        <v>35.200000000000003</v>
      </c>
      <c r="I160" s="275">
        <v>71.099999999999994</v>
      </c>
      <c r="J160" s="275">
        <v>72.2</v>
      </c>
      <c r="K160" s="275">
        <f t="shared" si="102"/>
        <v>2527000</v>
      </c>
      <c r="L160" s="266" t="s">
        <v>27</v>
      </c>
      <c r="M160" s="266" t="s">
        <v>26</v>
      </c>
      <c r="N160" s="286">
        <f t="shared" si="100"/>
        <v>72.2</v>
      </c>
      <c r="O160" s="287">
        <v>35000</v>
      </c>
      <c r="P160" s="287">
        <f t="shared" si="96"/>
        <v>2527000</v>
      </c>
      <c r="Q160" s="294">
        <v>49500</v>
      </c>
      <c r="R160" s="295">
        <f t="shared" si="99"/>
        <v>3573900</v>
      </c>
      <c r="S160" s="296">
        <f t="shared" si="97"/>
        <v>-377923.72881355899</v>
      </c>
      <c r="T160" s="291"/>
      <c r="U160" s="291"/>
      <c r="W160" s="297">
        <f t="shared" si="106"/>
        <v>46500</v>
      </c>
      <c r="X160" s="297">
        <f t="shared" si="107"/>
        <v>42653.262711864401</v>
      </c>
      <c r="Y160" s="297">
        <f t="shared" si="108"/>
        <v>3079565.5677966098</v>
      </c>
    </row>
    <row r="161" spans="1:25">
      <c r="A161" s="270">
        <v>160</v>
      </c>
      <c r="B161" s="270" t="s">
        <v>57</v>
      </c>
      <c r="C161" s="271">
        <v>1</v>
      </c>
      <c r="D161" s="273">
        <v>2</v>
      </c>
      <c r="E161" s="281">
        <v>161</v>
      </c>
      <c r="F161" s="273">
        <v>15</v>
      </c>
      <c r="G161" s="274">
        <v>3</v>
      </c>
      <c r="H161" s="275">
        <v>54.7</v>
      </c>
      <c r="I161" s="275">
        <v>96.3</v>
      </c>
      <c r="J161" s="275">
        <v>102</v>
      </c>
      <c r="K161" s="275">
        <f t="shared" si="102"/>
        <v>3570000</v>
      </c>
      <c r="L161" s="266" t="s">
        <v>27</v>
      </c>
      <c r="M161" s="266" t="s">
        <v>26</v>
      </c>
      <c r="N161" s="286">
        <f t="shared" si="100"/>
        <v>102</v>
      </c>
      <c r="O161" s="287">
        <v>35000</v>
      </c>
      <c r="P161" s="287">
        <f t="shared" si="96"/>
        <v>3570000</v>
      </c>
      <c r="Q161" s="294">
        <v>43000</v>
      </c>
      <c r="R161" s="295">
        <f t="shared" si="99"/>
        <v>4386000</v>
      </c>
      <c r="S161" s="296">
        <f t="shared" si="97"/>
        <v>-538016.94915254205</v>
      </c>
      <c r="T161" s="291"/>
      <c r="U161" s="291"/>
      <c r="W161" s="297">
        <f t="shared" si="106"/>
        <v>40000</v>
      </c>
      <c r="X161" s="297">
        <f t="shared" si="107"/>
        <v>37437.288135593197</v>
      </c>
      <c r="Y161" s="297">
        <f t="shared" si="108"/>
        <v>3818603.3898305101</v>
      </c>
    </row>
    <row r="162" spans="1:25">
      <c r="A162" s="270">
        <v>161</v>
      </c>
      <c r="B162" s="270" t="s">
        <v>57</v>
      </c>
      <c r="C162" s="271">
        <v>1</v>
      </c>
      <c r="D162" s="273">
        <v>2</v>
      </c>
      <c r="E162" s="281">
        <v>162</v>
      </c>
      <c r="F162" s="273">
        <v>16</v>
      </c>
      <c r="G162" s="274">
        <v>3</v>
      </c>
      <c r="H162" s="275">
        <v>55.8</v>
      </c>
      <c r="I162" s="275">
        <v>97.4</v>
      </c>
      <c r="J162" s="275">
        <v>103.5</v>
      </c>
      <c r="K162" s="275">
        <f t="shared" si="102"/>
        <v>3622500</v>
      </c>
      <c r="L162" s="266" t="s">
        <v>27</v>
      </c>
      <c r="M162" s="266" t="s">
        <v>26</v>
      </c>
      <c r="N162" s="286">
        <f t="shared" si="100"/>
        <v>103.5</v>
      </c>
      <c r="O162" s="287">
        <v>35000</v>
      </c>
      <c r="P162" s="287">
        <f t="shared" si="96"/>
        <v>3622500</v>
      </c>
      <c r="Q162" s="294">
        <v>42500</v>
      </c>
      <c r="R162" s="295">
        <f t="shared" si="99"/>
        <v>4398750</v>
      </c>
      <c r="S162" s="296">
        <f t="shared" si="97"/>
        <v>-546101.69491525402</v>
      </c>
      <c r="T162" s="291"/>
      <c r="U162" s="291"/>
      <c r="W162" s="297">
        <f t="shared" si="106"/>
        <v>39500</v>
      </c>
      <c r="X162" s="297">
        <f t="shared" si="107"/>
        <v>37036.0593220339</v>
      </c>
      <c r="Y162" s="297">
        <f t="shared" si="108"/>
        <v>3833232.1398305101</v>
      </c>
    </row>
    <row r="163" spans="1:25" s="249" customFormat="1" ht="12">
      <c r="A163" s="268">
        <v>162</v>
      </c>
      <c r="B163" s="268" t="s">
        <v>57</v>
      </c>
      <c r="C163" s="268">
        <v>1</v>
      </c>
      <c r="D163" s="268">
        <v>2</v>
      </c>
      <c r="E163" s="268">
        <v>163</v>
      </c>
      <c r="F163" s="268">
        <v>16</v>
      </c>
      <c r="G163" s="276">
        <v>2</v>
      </c>
      <c r="H163" s="269">
        <v>35.200000000000003</v>
      </c>
      <c r="I163" s="269">
        <v>71</v>
      </c>
      <c r="J163" s="269">
        <v>72.099999999999994</v>
      </c>
      <c r="K163" s="269">
        <f t="shared" si="102"/>
        <v>2523500</v>
      </c>
      <c r="L163" s="268" t="s">
        <v>25</v>
      </c>
      <c r="M163" s="268" t="s">
        <v>26</v>
      </c>
      <c r="N163" s="269">
        <f t="shared" si="100"/>
        <v>72.099999999999994</v>
      </c>
      <c r="O163" s="285">
        <v>29000</v>
      </c>
      <c r="P163" s="285">
        <f t="shared" si="96"/>
        <v>2090900</v>
      </c>
      <c r="Q163" s="269">
        <v>47000</v>
      </c>
      <c r="R163" s="285">
        <f t="shared" si="99"/>
        <v>3388700</v>
      </c>
      <c r="S163" s="285">
        <f t="shared" si="97"/>
        <v>-377771.18644067802</v>
      </c>
      <c r="T163" s="293" t="s">
        <v>28</v>
      </c>
      <c r="U163" s="293" t="s">
        <v>58</v>
      </c>
    </row>
    <row r="164" spans="1:25">
      <c r="A164" s="270">
        <v>163</v>
      </c>
      <c r="B164" s="270" t="s">
        <v>57</v>
      </c>
      <c r="C164" s="271">
        <v>1</v>
      </c>
      <c r="D164" s="273">
        <v>2</v>
      </c>
      <c r="E164" s="281">
        <v>164</v>
      </c>
      <c r="F164" s="273">
        <v>16</v>
      </c>
      <c r="G164" s="274">
        <v>2</v>
      </c>
      <c r="H164" s="275">
        <v>35.200000000000003</v>
      </c>
      <c r="I164" s="275">
        <v>71.099999999999994</v>
      </c>
      <c r="J164" s="275">
        <v>72.2</v>
      </c>
      <c r="K164" s="275">
        <f t="shared" si="102"/>
        <v>2527000</v>
      </c>
      <c r="L164" s="266" t="s">
        <v>27</v>
      </c>
      <c r="M164" s="266" t="s">
        <v>26</v>
      </c>
      <c r="N164" s="286">
        <f t="shared" si="100"/>
        <v>72.2</v>
      </c>
      <c r="O164" s="287">
        <v>35000</v>
      </c>
      <c r="P164" s="287">
        <f t="shared" si="96"/>
        <v>2527000</v>
      </c>
      <c r="Q164" s="294">
        <v>49500</v>
      </c>
      <c r="R164" s="295">
        <f t="shared" si="99"/>
        <v>3573900</v>
      </c>
      <c r="S164" s="296">
        <f t="shared" si="97"/>
        <v>-377923.72881355899</v>
      </c>
      <c r="T164" s="291"/>
      <c r="U164" s="291"/>
      <c r="W164" s="297">
        <f t="shared" ref="W164:W166" si="109">Q164-3000</f>
        <v>46500</v>
      </c>
      <c r="X164" s="297">
        <f t="shared" ref="X164:X166" si="110">W164-(W164*4.5%)-(W164-O164)*18/118</f>
        <v>42653.262711864401</v>
      </c>
      <c r="Y164" s="297">
        <f t="shared" ref="Y164:Y166" si="111">X164*N164</f>
        <v>3079565.5677966098</v>
      </c>
    </row>
    <row r="165" spans="1:25">
      <c r="A165" s="270">
        <v>164</v>
      </c>
      <c r="B165" s="270" t="s">
        <v>57</v>
      </c>
      <c r="C165" s="271">
        <v>1</v>
      </c>
      <c r="D165" s="273">
        <v>3</v>
      </c>
      <c r="E165" s="272">
        <v>166</v>
      </c>
      <c r="F165" s="273">
        <v>2</v>
      </c>
      <c r="G165" s="274">
        <v>1</v>
      </c>
      <c r="H165" s="275">
        <v>19.5</v>
      </c>
      <c r="I165" s="275">
        <v>47.2</v>
      </c>
      <c r="J165" s="275">
        <v>48.6</v>
      </c>
      <c r="K165" s="275">
        <f t="shared" si="102"/>
        <v>1701000</v>
      </c>
      <c r="L165" s="266" t="s">
        <v>27</v>
      </c>
      <c r="M165" s="266" t="s">
        <v>26</v>
      </c>
      <c r="N165" s="286">
        <f t="shared" si="100"/>
        <v>48.6</v>
      </c>
      <c r="O165" s="287">
        <v>35000</v>
      </c>
      <c r="P165" s="287">
        <f t="shared" si="96"/>
        <v>1701000</v>
      </c>
      <c r="Q165" s="294">
        <v>45000</v>
      </c>
      <c r="R165" s="295">
        <f t="shared" si="99"/>
        <v>2187000</v>
      </c>
      <c r="S165" s="296">
        <f t="shared" si="97"/>
        <v>-252610.16949152501</v>
      </c>
      <c r="T165" s="291"/>
      <c r="U165" s="291"/>
      <c r="W165" s="297">
        <f t="shared" si="109"/>
        <v>42000</v>
      </c>
      <c r="X165" s="297">
        <f t="shared" si="110"/>
        <v>39042.203389830502</v>
      </c>
      <c r="Y165" s="297">
        <f t="shared" si="111"/>
        <v>1897451.0847457601</v>
      </c>
    </row>
    <row r="166" spans="1:25">
      <c r="A166" s="270">
        <v>165</v>
      </c>
      <c r="B166" s="270" t="s">
        <v>57</v>
      </c>
      <c r="C166" s="271">
        <v>1</v>
      </c>
      <c r="D166" s="273">
        <v>3</v>
      </c>
      <c r="E166" s="281">
        <v>167</v>
      </c>
      <c r="F166" s="273">
        <v>2</v>
      </c>
      <c r="G166" s="274">
        <v>2</v>
      </c>
      <c r="H166" s="275">
        <v>35.299999999999997</v>
      </c>
      <c r="I166" s="275">
        <v>72.3</v>
      </c>
      <c r="J166" s="275">
        <v>76.099999999999994</v>
      </c>
      <c r="K166" s="275">
        <f t="shared" si="102"/>
        <v>2663500</v>
      </c>
      <c r="L166" s="266" t="s">
        <v>27</v>
      </c>
      <c r="M166" s="266" t="s">
        <v>26</v>
      </c>
      <c r="N166" s="286">
        <f t="shared" si="100"/>
        <v>76.099999999999994</v>
      </c>
      <c r="O166" s="287">
        <v>35000</v>
      </c>
      <c r="P166" s="287">
        <f t="shared" si="96"/>
        <v>2663500</v>
      </c>
      <c r="Q166" s="294">
        <v>44500</v>
      </c>
      <c r="R166" s="295">
        <f t="shared" si="99"/>
        <v>3386450</v>
      </c>
      <c r="S166" s="296">
        <f t="shared" si="97"/>
        <v>-399508.47457627102</v>
      </c>
      <c r="T166" s="291"/>
      <c r="U166" s="291"/>
      <c r="W166" s="297">
        <f t="shared" si="109"/>
        <v>41500</v>
      </c>
      <c r="X166" s="297">
        <f t="shared" si="110"/>
        <v>38640.974576271197</v>
      </c>
      <c r="Y166" s="297">
        <f t="shared" si="111"/>
        <v>2940578.1652542399</v>
      </c>
    </row>
    <row r="167" spans="1:25" s="249" customFormat="1" ht="12">
      <c r="A167" s="268">
        <v>166</v>
      </c>
      <c r="B167" s="268" t="s">
        <v>57</v>
      </c>
      <c r="C167" s="268">
        <v>1</v>
      </c>
      <c r="D167" s="268">
        <v>3</v>
      </c>
      <c r="E167" s="268">
        <v>169</v>
      </c>
      <c r="F167" s="268">
        <v>2</v>
      </c>
      <c r="G167" s="276">
        <v>2</v>
      </c>
      <c r="H167" s="269">
        <v>35.200000000000003</v>
      </c>
      <c r="I167" s="269">
        <v>67.599999999999994</v>
      </c>
      <c r="J167" s="269">
        <v>68.7</v>
      </c>
      <c r="K167" s="269">
        <f t="shared" si="102"/>
        <v>2404500</v>
      </c>
      <c r="L167" s="268" t="s">
        <v>25</v>
      </c>
      <c r="M167" s="268" t="s">
        <v>26</v>
      </c>
      <c r="N167" s="269">
        <f t="shared" si="100"/>
        <v>68.7</v>
      </c>
      <c r="O167" s="285">
        <v>29000</v>
      </c>
      <c r="P167" s="285">
        <f t="shared" si="96"/>
        <v>1992300</v>
      </c>
      <c r="Q167" s="269">
        <v>43500</v>
      </c>
      <c r="R167" s="285">
        <f t="shared" si="99"/>
        <v>2988450</v>
      </c>
      <c r="S167" s="285">
        <f t="shared" si="97"/>
        <v>-360152.54237288103</v>
      </c>
      <c r="T167" s="293" t="s">
        <v>28</v>
      </c>
      <c r="U167" s="293" t="s">
        <v>59</v>
      </c>
    </row>
    <row r="168" spans="1:25">
      <c r="A168" s="270">
        <v>167</v>
      </c>
      <c r="B168" s="270" t="s">
        <v>57</v>
      </c>
      <c r="C168" s="271">
        <v>1</v>
      </c>
      <c r="D168" s="273">
        <v>3</v>
      </c>
      <c r="E168" s="272">
        <v>172</v>
      </c>
      <c r="F168" s="273">
        <v>3</v>
      </c>
      <c r="G168" s="274">
        <v>1</v>
      </c>
      <c r="H168" s="275">
        <v>19.5</v>
      </c>
      <c r="I168" s="275">
        <v>47.2</v>
      </c>
      <c r="J168" s="275">
        <v>48.6</v>
      </c>
      <c r="K168" s="275">
        <f t="shared" si="102"/>
        <v>1701000</v>
      </c>
      <c r="L168" s="266" t="s">
        <v>27</v>
      </c>
      <c r="M168" s="266" t="s">
        <v>26</v>
      </c>
      <c r="N168" s="286">
        <f t="shared" si="100"/>
        <v>48.6</v>
      </c>
      <c r="O168" s="287">
        <v>35000</v>
      </c>
      <c r="P168" s="287">
        <f t="shared" si="96"/>
        <v>1701000</v>
      </c>
      <c r="Q168" s="294">
        <v>45000</v>
      </c>
      <c r="R168" s="295">
        <f t="shared" si="99"/>
        <v>2187000</v>
      </c>
      <c r="S168" s="296">
        <f t="shared" si="97"/>
        <v>-252610.16949152501</v>
      </c>
      <c r="T168" s="291"/>
      <c r="U168" s="291"/>
      <c r="W168" s="297">
        <f t="shared" ref="W168:W174" si="112">Q168-3000</f>
        <v>42000</v>
      </c>
      <c r="X168" s="297">
        <f t="shared" ref="X168:X174" si="113">W168-(W168*4.5%)-(W168-O168)*18/118</f>
        <v>39042.203389830502</v>
      </c>
      <c r="Y168" s="297">
        <f t="shared" ref="Y168:Y174" si="114">X168*N168</f>
        <v>1897451.0847457601</v>
      </c>
    </row>
    <row r="169" spans="1:25">
      <c r="A169" s="270">
        <v>168</v>
      </c>
      <c r="B169" s="270" t="s">
        <v>57</v>
      </c>
      <c r="C169" s="271">
        <v>1</v>
      </c>
      <c r="D169" s="273">
        <v>3</v>
      </c>
      <c r="E169" s="281">
        <v>174</v>
      </c>
      <c r="F169" s="273">
        <v>3</v>
      </c>
      <c r="G169" s="274">
        <v>1</v>
      </c>
      <c r="H169" s="275">
        <v>19</v>
      </c>
      <c r="I169" s="275">
        <v>45.6</v>
      </c>
      <c r="J169" s="275">
        <v>46.7</v>
      </c>
      <c r="K169" s="275">
        <f t="shared" si="102"/>
        <v>1634500</v>
      </c>
      <c r="L169" s="266" t="s">
        <v>27</v>
      </c>
      <c r="M169" s="266" t="s">
        <v>26</v>
      </c>
      <c r="N169" s="286">
        <f t="shared" si="100"/>
        <v>46.7</v>
      </c>
      <c r="O169" s="287">
        <v>35000</v>
      </c>
      <c r="P169" s="287">
        <f t="shared" si="96"/>
        <v>1634500</v>
      </c>
      <c r="Q169" s="294">
        <v>45000</v>
      </c>
      <c r="R169" s="295">
        <f t="shared" si="99"/>
        <v>2101500</v>
      </c>
      <c r="S169" s="296">
        <f t="shared" si="97"/>
        <v>-242466.10169491501</v>
      </c>
      <c r="T169" s="291"/>
      <c r="U169" s="291"/>
      <c r="W169" s="297">
        <f t="shared" si="112"/>
        <v>42000</v>
      </c>
      <c r="X169" s="297">
        <f t="shared" si="113"/>
        <v>39042.203389830502</v>
      </c>
      <c r="Y169" s="297">
        <f t="shared" si="114"/>
        <v>1823270.8983050799</v>
      </c>
    </row>
    <row r="170" spans="1:25">
      <c r="A170" s="270">
        <v>169</v>
      </c>
      <c r="B170" s="270" t="s">
        <v>57</v>
      </c>
      <c r="C170" s="271">
        <v>1</v>
      </c>
      <c r="D170" s="273">
        <v>3</v>
      </c>
      <c r="E170" s="272">
        <v>177</v>
      </c>
      <c r="F170" s="273">
        <v>3</v>
      </c>
      <c r="G170" s="274">
        <v>1</v>
      </c>
      <c r="H170" s="275">
        <v>19.5</v>
      </c>
      <c r="I170" s="275">
        <v>44.3</v>
      </c>
      <c r="J170" s="275">
        <v>45.7</v>
      </c>
      <c r="K170" s="275">
        <f t="shared" si="102"/>
        <v>1599500</v>
      </c>
      <c r="L170" s="266" t="s">
        <v>27</v>
      </c>
      <c r="M170" s="266" t="s">
        <v>26</v>
      </c>
      <c r="N170" s="286">
        <f t="shared" si="100"/>
        <v>45.7</v>
      </c>
      <c r="O170" s="287">
        <v>35000</v>
      </c>
      <c r="P170" s="287">
        <f t="shared" si="96"/>
        <v>1599500</v>
      </c>
      <c r="Q170" s="294">
        <v>45000</v>
      </c>
      <c r="R170" s="295">
        <f t="shared" si="99"/>
        <v>2056500</v>
      </c>
      <c r="S170" s="296">
        <f t="shared" si="97"/>
        <v>-237127.11864406799</v>
      </c>
      <c r="T170" s="291"/>
      <c r="U170" s="291"/>
      <c r="W170" s="297">
        <f t="shared" si="112"/>
        <v>42000</v>
      </c>
      <c r="X170" s="297">
        <f t="shared" si="113"/>
        <v>39042.203389830502</v>
      </c>
      <c r="Y170" s="297">
        <f t="shared" si="114"/>
        <v>1784228.6949152499</v>
      </c>
    </row>
    <row r="171" spans="1:25">
      <c r="A171" s="270">
        <v>170</v>
      </c>
      <c r="B171" s="270" t="s">
        <v>57</v>
      </c>
      <c r="C171" s="271">
        <v>1</v>
      </c>
      <c r="D171" s="273">
        <v>3</v>
      </c>
      <c r="E171" s="281">
        <v>179</v>
      </c>
      <c r="F171" s="273">
        <v>4</v>
      </c>
      <c r="G171" s="274">
        <v>2</v>
      </c>
      <c r="H171" s="275">
        <v>35.299999999999997</v>
      </c>
      <c r="I171" s="275">
        <v>72.3</v>
      </c>
      <c r="J171" s="275">
        <v>76.099999999999994</v>
      </c>
      <c r="K171" s="275">
        <f t="shared" si="102"/>
        <v>2663500</v>
      </c>
      <c r="L171" s="266" t="s">
        <v>27</v>
      </c>
      <c r="M171" s="266" t="s">
        <v>26</v>
      </c>
      <c r="N171" s="286">
        <f t="shared" si="100"/>
        <v>76.099999999999994</v>
      </c>
      <c r="O171" s="287">
        <v>35000</v>
      </c>
      <c r="P171" s="287">
        <f t="shared" si="96"/>
        <v>2663500</v>
      </c>
      <c r="Q171" s="294">
        <v>49000</v>
      </c>
      <c r="R171" s="295">
        <f t="shared" si="99"/>
        <v>3728900</v>
      </c>
      <c r="S171" s="296">
        <f t="shared" si="97"/>
        <v>-398822.03389830497</v>
      </c>
      <c r="T171" s="291"/>
      <c r="U171" s="291"/>
      <c r="W171" s="297">
        <f t="shared" si="112"/>
        <v>46000</v>
      </c>
      <c r="X171" s="297">
        <f t="shared" si="113"/>
        <v>42252.033898305097</v>
      </c>
      <c r="Y171" s="297">
        <f t="shared" si="114"/>
        <v>3215379.7796610198</v>
      </c>
    </row>
    <row r="172" spans="1:25">
      <c r="A172" s="270">
        <v>171</v>
      </c>
      <c r="B172" s="270" t="s">
        <v>57</v>
      </c>
      <c r="C172" s="271">
        <v>1</v>
      </c>
      <c r="D172" s="273">
        <v>3</v>
      </c>
      <c r="E172" s="281">
        <v>182</v>
      </c>
      <c r="F172" s="273">
        <v>4</v>
      </c>
      <c r="G172" s="274">
        <v>2</v>
      </c>
      <c r="H172" s="275">
        <v>33.299999999999997</v>
      </c>
      <c r="I172" s="275">
        <v>67.099999999999994</v>
      </c>
      <c r="J172" s="275">
        <v>69.8</v>
      </c>
      <c r="K172" s="275">
        <f t="shared" si="102"/>
        <v>2443000</v>
      </c>
      <c r="L172" s="266" t="s">
        <v>27</v>
      </c>
      <c r="M172" s="266" t="s">
        <v>26</v>
      </c>
      <c r="N172" s="286">
        <f t="shared" si="100"/>
        <v>69.8</v>
      </c>
      <c r="O172" s="287">
        <v>35000</v>
      </c>
      <c r="P172" s="287">
        <f t="shared" si="96"/>
        <v>2443000</v>
      </c>
      <c r="Q172" s="294">
        <v>48500</v>
      </c>
      <c r="R172" s="295">
        <f t="shared" si="99"/>
        <v>3385300</v>
      </c>
      <c r="S172" s="296">
        <f t="shared" si="97"/>
        <v>-365262.711864407</v>
      </c>
      <c r="T172" s="291"/>
      <c r="U172" s="291"/>
      <c r="W172" s="297">
        <f t="shared" si="112"/>
        <v>45500</v>
      </c>
      <c r="X172" s="297">
        <f t="shared" si="113"/>
        <v>41850.8050847458</v>
      </c>
      <c r="Y172" s="297">
        <f t="shared" si="114"/>
        <v>2921186.1949152499</v>
      </c>
    </row>
    <row r="173" spans="1:25">
      <c r="A173" s="270">
        <v>172</v>
      </c>
      <c r="B173" s="270" t="s">
        <v>57</v>
      </c>
      <c r="C173" s="271">
        <v>1</v>
      </c>
      <c r="D173" s="273">
        <v>3</v>
      </c>
      <c r="E173" s="272">
        <v>183</v>
      </c>
      <c r="F173" s="273">
        <v>4</v>
      </c>
      <c r="G173" s="274">
        <v>1</v>
      </c>
      <c r="H173" s="275">
        <v>19.5</v>
      </c>
      <c r="I173" s="275">
        <v>44.3</v>
      </c>
      <c r="J173" s="275">
        <v>45.7</v>
      </c>
      <c r="K173" s="275">
        <f t="shared" si="102"/>
        <v>1599500</v>
      </c>
      <c r="L173" s="266" t="s">
        <v>27</v>
      </c>
      <c r="M173" s="266" t="s">
        <v>26</v>
      </c>
      <c r="N173" s="286">
        <f t="shared" si="100"/>
        <v>45.7</v>
      </c>
      <c r="O173" s="287">
        <v>35000</v>
      </c>
      <c r="P173" s="287">
        <f t="shared" si="96"/>
        <v>1599500</v>
      </c>
      <c r="Q173" s="294">
        <v>45000</v>
      </c>
      <c r="R173" s="295">
        <f t="shared" si="99"/>
        <v>2056500</v>
      </c>
      <c r="S173" s="296">
        <f t="shared" si="97"/>
        <v>-237127.11864406799</v>
      </c>
      <c r="T173" s="291"/>
      <c r="U173" s="291"/>
      <c r="W173" s="297">
        <f t="shared" si="112"/>
        <v>42000</v>
      </c>
      <c r="X173" s="297">
        <f t="shared" si="113"/>
        <v>39042.203389830502</v>
      </c>
      <c r="Y173" s="297">
        <f t="shared" si="114"/>
        <v>1784228.6949152499</v>
      </c>
    </row>
    <row r="174" spans="1:25">
      <c r="A174" s="270">
        <v>173</v>
      </c>
      <c r="B174" s="270" t="s">
        <v>57</v>
      </c>
      <c r="C174" s="271">
        <v>1</v>
      </c>
      <c r="D174" s="273">
        <v>3</v>
      </c>
      <c r="E174" s="272">
        <v>184</v>
      </c>
      <c r="F174" s="273">
        <v>5</v>
      </c>
      <c r="G174" s="274">
        <v>1</v>
      </c>
      <c r="H174" s="275">
        <v>19.5</v>
      </c>
      <c r="I174" s="275">
        <v>47.2</v>
      </c>
      <c r="J174" s="275">
        <v>48.6</v>
      </c>
      <c r="K174" s="275">
        <f t="shared" si="102"/>
        <v>1701000</v>
      </c>
      <c r="L174" s="266" t="s">
        <v>27</v>
      </c>
      <c r="M174" s="266" t="s">
        <v>26</v>
      </c>
      <c r="N174" s="286">
        <f t="shared" si="100"/>
        <v>48.6</v>
      </c>
      <c r="O174" s="287">
        <v>35000</v>
      </c>
      <c r="P174" s="287">
        <f t="shared" si="96"/>
        <v>1701000</v>
      </c>
      <c r="Q174" s="294">
        <v>45000</v>
      </c>
      <c r="R174" s="295">
        <f t="shared" si="99"/>
        <v>2187000</v>
      </c>
      <c r="S174" s="296">
        <f t="shared" si="97"/>
        <v>-252610.16949152501</v>
      </c>
      <c r="T174" s="291"/>
      <c r="U174" s="291"/>
      <c r="W174" s="297">
        <f t="shared" si="112"/>
        <v>42000</v>
      </c>
      <c r="X174" s="297">
        <f t="shared" si="113"/>
        <v>39042.203389830502</v>
      </c>
      <c r="Y174" s="297">
        <f t="shared" si="114"/>
        <v>1897451.0847457601</v>
      </c>
    </row>
    <row r="175" spans="1:25" s="249" customFormat="1" ht="12">
      <c r="A175" s="268">
        <v>174</v>
      </c>
      <c r="B175" s="268" t="s">
        <v>57</v>
      </c>
      <c r="C175" s="268">
        <v>1</v>
      </c>
      <c r="D175" s="268">
        <v>3</v>
      </c>
      <c r="E175" s="268">
        <v>187</v>
      </c>
      <c r="F175" s="268">
        <v>5</v>
      </c>
      <c r="G175" s="276">
        <v>2</v>
      </c>
      <c r="H175" s="269">
        <v>35.200000000000003</v>
      </c>
      <c r="I175" s="269">
        <v>69</v>
      </c>
      <c r="J175" s="269">
        <v>70.099999999999994</v>
      </c>
      <c r="K175" s="269">
        <f t="shared" si="102"/>
        <v>2453500</v>
      </c>
      <c r="L175" s="268" t="s">
        <v>25</v>
      </c>
      <c r="M175" s="268" t="s">
        <v>26</v>
      </c>
      <c r="N175" s="269">
        <f t="shared" si="100"/>
        <v>70.099999999999994</v>
      </c>
      <c r="O175" s="285">
        <v>29000</v>
      </c>
      <c r="P175" s="285">
        <f t="shared" si="96"/>
        <v>2032900</v>
      </c>
      <c r="Q175" s="269">
        <v>45000</v>
      </c>
      <c r="R175" s="285">
        <f t="shared" si="99"/>
        <v>3154500</v>
      </c>
      <c r="S175" s="285">
        <f t="shared" si="97"/>
        <v>-367398.30508474598</v>
      </c>
      <c r="T175" s="293" t="s">
        <v>28</v>
      </c>
      <c r="U175" s="293" t="s">
        <v>60</v>
      </c>
    </row>
    <row r="176" spans="1:25" s="249" customFormat="1" ht="12">
      <c r="A176" s="268">
        <v>175</v>
      </c>
      <c r="B176" s="268" t="s">
        <v>57</v>
      </c>
      <c r="C176" s="268">
        <v>1</v>
      </c>
      <c r="D176" s="268">
        <v>3</v>
      </c>
      <c r="E176" s="268">
        <v>188</v>
      </c>
      <c r="F176" s="268">
        <v>5</v>
      </c>
      <c r="G176" s="276">
        <v>2</v>
      </c>
      <c r="H176" s="269">
        <v>33.299999999999997</v>
      </c>
      <c r="I176" s="269">
        <v>67.099999999999994</v>
      </c>
      <c r="J176" s="269">
        <v>69.8</v>
      </c>
      <c r="K176" s="269">
        <f t="shared" si="102"/>
        <v>2443000</v>
      </c>
      <c r="L176" s="268" t="s">
        <v>25</v>
      </c>
      <c r="M176" s="268" t="s">
        <v>26</v>
      </c>
      <c r="N176" s="269">
        <f t="shared" si="100"/>
        <v>69.8</v>
      </c>
      <c r="O176" s="285">
        <v>29000</v>
      </c>
      <c r="P176" s="285">
        <f t="shared" si="96"/>
        <v>2024200</v>
      </c>
      <c r="Q176" s="269">
        <v>47000</v>
      </c>
      <c r="R176" s="285">
        <f t="shared" si="99"/>
        <v>3280600</v>
      </c>
      <c r="S176" s="285">
        <f t="shared" si="97"/>
        <v>-365491.52542372898</v>
      </c>
      <c r="T176" s="293" t="s">
        <v>28</v>
      </c>
      <c r="U176" s="293"/>
    </row>
    <row r="177" spans="1:16377">
      <c r="A177" s="270">
        <v>176</v>
      </c>
      <c r="B177" s="270" t="s">
        <v>57</v>
      </c>
      <c r="C177" s="271">
        <v>1</v>
      </c>
      <c r="D177" s="273">
        <v>3</v>
      </c>
      <c r="E177" s="272">
        <v>189</v>
      </c>
      <c r="F177" s="273">
        <v>5</v>
      </c>
      <c r="G177" s="274">
        <v>1</v>
      </c>
      <c r="H177" s="275">
        <v>19.5</v>
      </c>
      <c r="I177" s="275">
        <v>44.3</v>
      </c>
      <c r="J177" s="275">
        <v>45.7</v>
      </c>
      <c r="K177" s="275">
        <f t="shared" si="102"/>
        <v>1599500</v>
      </c>
      <c r="L177" s="266" t="s">
        <v>27</v>
      </c>
      <c r="M177" s="266" t="s">
        <v>26</v>
      </c>
      <c r="N177" s="286">
        <f t="shared" si="100"/>
        <v>45.7</v>
      </c>
      <c r="O177" s="287">
        <v>35000</v>
      </c>
      <c r="P177" s="287">
        <f t="shared" si="96"/>
        <v>1599500</v>
      </c>
      <c r="Q177" s="294">
        <v>45000</v>
      </c>
      <c r="R177" s="295">
        <f t="shared" si="99"/>
        <v>2056500</v>
      </c>
      <c r="S177" s="296">
        <f t="shared" si="97"/>
        <v>-237127.11864406799</v>
      </c>
      <c r="T177" s="291"/>
      <c r="U177" s="291"/>
      <c r="W177" s="297">
        <f t="shared" ref="W177:W181" si="115">Q177-3000</f>
        <v>42000</v>
      </c>
      <c r="X177" s="297">
        <f t="shared" ref="X177:X181" si="116">W177-(W177*4.5%)-(W177-O177)*18/118</f>
        <v>39042.203389830502</v>
      </c>
      <c r="Y177" s="297">
        <f t="shared" ref="Y177:Y181" si="117">X177*N177</f>
        <v>1784228.6949152499</v>
      </c>
    </row>
    <row r="178" spans="1:16377">
      <c r="A178" s="270">
        <v>177</v>
      </c>
      <c r="B178" s="270" t="s">
        <v>57</v>
      </c>
      <c r="C178" s="271">
        <v>1</v>
      </c>
      <c r="D178" s="273">
        <v>3</v>
      </c>
      <c r="E178" s="281">
        <v>192</v>
      </c>
      <c r="F178" s="273">
        <v>6</v>
      </c>
      <c r="G178" s="274">
        <v>1</v>
      </c>
      <c r="H178" s="275">
        <v>19</v>
      </c>
      <c r="I178" s="275">
        <v>47.2</v>
      </c>
      <c r="J178" s="275">
        <v>48.3</v>
      </c>
      <c r="K178" s="275">
        <f t="shared" si="102"/>
        <v>1690500</v>
      </c>
      <c r="L178" s="266" t="s">
        <v>27</v>
      </c>
      <c r="M178" s="266" t="s">
        <v>26</v>
      </c>
      <c r="N178" s="286">
        <f t="shared" si="100"/>
        <v>48.3</v>
      </c>
      <c r="O178" s="287">
        <v>35000</v>
      </c>
      <c r="P178" s="287">
        <f t="shared" si="96"/>
        <v>1690500</v>
      </c>
      <c r="Q178" s="294">
        <v>49500</v>
      </c>
      <c r="R178" s="295">
        <f t="shared" si="99"/>
        <v>2390850</v>
      </c>
      <c r="S178" s="296">
        <f t="shared" si="97"/>
        <v>-250322.033898305</v>
      </c>
      <c r="T178" s="291"/>
      <c r="U178" s="291"/>
      <c r="W178" s="297">
        <f t="shared" si="115"/>
        <v>46500</v>
      </c>
      <c r="X178" s="297">
        <f t="shared" si="116"/>
        <v>42653.262711864401</v>
      </c>
      <c r="Y178" s="297">
        <f t="shared" si="117"/>
        <v>2060152.5889830501</v>
      </c>
    </row>
    <row r="179" spans="1:16377">
      <c r="A179" s="270">
        <v>178</v>
      </c>
      <c r="B179" s="270" t="s">
        <v>57</v>
      </c>
      <c r="C179" s="271">
        <v>1</v>
      </c>
      <c r="D179" s="273">
        <v>3</v>
      </c>
      <c r="E179" s="281">
        <v>193</v>
      </c>
      <c r="F179" s="273">
        <v>6</v>
      </c>
      <c r="G179" s="274">
        <v>2</v>
      </c>
      <c r="H179" s="275">
        <v>35.200000000000003</v>
      </c>
      <c r="I179" s="275">
        <v>69</v>
      </c>
      <c r="J179" s="275">
        <v>70.099999999999994</v>
      </c>
      <c r="K179" s="275">
        <f t="shared" si="102"/>
        <v>2453500</v>
      </c>
      <c r="L179" s="266" t="s">
        <v>27</v>
      </c>
      <c r="M179" s="266" t="s">
        <v>26</v>
      </c>
      <c r="N179" s="286">
        <f t="shared" si="100"/>
        <v>70.099999999999994</v>
      </c>
      <c r="O179" s="287">
        <v>35000</v>
      </c>
      <c r="P179" s="287">
        <f t="shared" si="96"/>
        <v>2453500</v>
      </c>
      <c r="Q179" s="294">
        <v>49500</v>
      </c>
      <c r="R179" s="295">
        <f t="shared" si="99"/>
        <v>3469950</v>
      </c>
      <c r="S179" s="296">
        <f t="shared" si="97"/>
        <v>-366711.86440677999</v>
      </c>
      <c r="T179" s="291"/>
      <c r="U179" s="291"/>
      <c r="W179" s="297">
        <f t="shared" si="115"/>
        <v>46500</v>
      </c>
      <c r="X179" s="297">
        <f t="shared" si="116"/>
        <v>42653.262711864401</v>
      </c>
      <c r="Y179" s="297">
        <f t="shared" si="117"/>
        <v>2989993.7161016902</v>
      </c>
    </row>
    <row r="180" spans="1:16377">
      <c r="A180" s="270">
        <v>179</v>
      </c>
      <c r="B180" s="270" t="s">
        <v>57</v>
      </c>
      <c r="C180" s="271">
        <v>1</v>
      </c>
      <c r="D180" s="273">
        <v>3</v>
      </c>
      <c r="E180" s="281">
        <v>194</v>
      </c>
      <c r="F180" s="273">
        <v>6</v>
      </c>
      <c r="G180" s="274">
        <v>2</v>
      </c>
      <c r="H180" s="275">
        <v>33.299999999999997</v>
      </c>
      <c r="I180" s="275">
        <v>67.099999999999994</v>
      </c>
      <c r="J180" s="275">
        <v>69.8</v>
      </c>
      <c r="K180" s="275">
        <f t="shared" si="102"/>
        <v>2443000</v>
      </c>
      <c r="L180" s="266" t="s">
        <v>27</v>
      </c>
      <c r="M180" s="266" t="s">
        <v>26</v>
      </c>
      <c r="N180" s="286">
        <f t="shared" si="100"/>
        <v>69.8</v>
      </c>
      <c r="O180" s="287">
        <v>35000</v>
      </c>
      <c r="P180" s="287">
        <f t="shared" si="96"/>
        <v>2443000</v>
      </c>
      <c r="Q180" s="294">
        <v>48500</v>
      </c>
      <c r="R180" s="295">
        <f t="shared" si="99"/>
        <v>3385300</v>
      </c>
      <c r="S180" s="296">
        <f t="shared" si="97"/>
        <v>-365262.711864407</v>
      </c>
      <c r="T180" s="291"/>
      <c r="U180" s="291"/>
      <c r="W180" s="297">
        <f t="shared" si="115"/>
        <v>45500</v>
      </c>
      <c r="X180" s="297">
        <f t="shared" si="116"/>
        <v>41850.8050847458</v>
      </c>
      <c r="Y180" s="297">
        <f t="shared" si="117"/>
        <v>2921186.1949152499</v>
      </c>
    </row>
    <row r="181" spans="1:16377">
      <c r="A181" s="270">
        <v>180</v>
      </c>
      <c r="B181" s="270" t="s">
        <v>57</v>
      </c>
      <c r="C181" s="271">
        <v>1</v>
      </c>
      <c r="D181" s="273">
        <v>3</v>
      </c>
      <c r="E181" s="272">
        <v>195</v>
      </c>
      <c r="F181" s="273">
        <v>6</v>
      </c>
      <c r="G181" s="274">
        <v>1</v>
      </c>
      <c r="H181" s="275">
        <v>19.5</v>
      </c>
      <c r="I181" s="275">
        <v>44.3</v>
      </c>
      <c r="J181" s="275">
        <v>45.7</v>
      </c>
      <c r="K181" s="275">
        <f t="shared" si="102"/>
        <v>1599500</v>
      </c>
      <c r="L181" s="266" t="s">
        <v>27</v>
      </c>
      <c r="M181" s="266" t="s">
        <v>26</v>
      </c>
      <c r="N181" s="286">
        <f t="shared" si="100"/>
        <v>45.7</v>
      </c>
      <c r="O181" s="287">
        <v>35000</v>
      </c>
      <c r="P181" s="287">
        <f t="shared" si="96"/>
        <v>1599500</v>
      </c>
      <c r="Q181" s="294">
        <v>45000</v>
      </c>
      <c r="R181" s="295">
        <f t="shared" si="99"/>
        <v>2056500</v>
      </c>
      <c r="S181" s="296">
        <f t="shared" si="97"/>
        <v>-237127.11864406799</v>
      </c>
      <c r="T181" s="291"/>
      <c r="U181" s="291"/>
      <c r="W181" s="297">
        <f t="shared" si="115"/>
        <v>42000</v>
      </c>
      <c r="X181" s="297">
        <f t="shared" si="116"/>
        <v>39042.203389830502</v>
      </c>
      <c r="Y181" s="297">
        <f t="shared" si="117"/>
        <v>1784228.6949152499</v>
      </c>
    </row>
    <row r="182" spans="1:16377" s="249" customFormat="1" ht="12">
      <c r="A182" s="268">
        <v>181</v>
      </c>
      <c r="B182" s="268" t="s">
        <v>57</v>
      </c>
      <c r="C182" s="268">
        <v>1</v>
      </c>
      <c r="D182" s="268">
        <v>3</v>
      </c>
      <c r="E182" s="268">
        <v>197</v>
      </c>
      <c r="F182" s="268">
        <v>7</v>
      </c>
      <c r="G182" s="276">
        <v>2</v>
      </c>
      <c r="H182" s="269">
        <v>35.299999999999997</v>
      </c>
      <c r="I182" s="269">
        <v>72.3</v>
      </c>
      <c r="J182" s="269">
        <v>76.099999999999994</v>
      </c>
      <c r="K182" s="269">
        <f t="shared" si="102"/>
        <v>2663500</v>
      </c>
      <c r="L182" s="268" t="s">
        <v>25</v>
      </c>
      <c r="M182" s="268" t="s">
        <v>26</v>
      </c>
      <c r="N182" s="269">
        <f t="shared" si="100"/>
        <v>76.099999999999994</v>
      </c>
      <c r="O182" s="285">
        <v>35000</v>
      </c>
      <c r="P182" s="285">
        <f t="shared" si="96"/>
        <v>2663500</v>
      </c>
      <c r="Q182" s="269">
        <v>46000</v>
      </c>
      <c r="R182" s="285">
        <f t="shared" si="99"/>
        <v>3500600</v>
      </c>
      <c r="S182" s="285">
        <f t="shared" si="97"/>
        <v>-399279.66101694899</v>
      </c>
      <c r="T182" s="293"/>
      <c r="U182" s="293"/>
    </row>
    <row r="183" spans="1:16377" s="249" customFormat="1">
      <c r="A183" s="270">
        <v>182</v>
      </c>
      <c r="B183" s="270" t="s">
        <v>57</v>
      </c>
      <c r="C183" s="271">
        <v>1</v>
      </c>
      <c r="D183" s="273">
        <v>3</v>
      </c>
      <c r="E183" s="272">
        <v>198</v>
      </c>
      <c r="F183" s="273">
        <v>7</v>
      </c>
      <c r="G183" s="274">
        <v>1</v>
      </c>
      <c r="H183" s="275">
        <v>19</v>
      </c>
      <c r="I183" s="266">
        <v>47.2</v>
      </c>
      <c r="J183" s="266">
        <v>48.3</v>
      </c>
      <c r="K183" s="275">
        <f t="shared" si="102"/>
        <v>1690500</v>
      </c>
      <c r="L183" s="266" t="s">
        <v>27</v>
      </c>
      <c r="M183" s="266" t="s">
        <v>26</v>
      </c>
      <c r="N183" s="286">
        <f t="shared" si="100"/>
        <v>48.3</v>
      </c>
      <c r="O183" s="291">
        <v>35000</v>
      </c>
      <c r="P183" s="257">
        <f t="shared" si="96"/>
        <v>1690500</v>
      </c>
      <c r="Q183" s="294">
        <v>49500</v>
      </c>
      <c r="R183" s="295">
        <f t="shared" si="99"/>
        <v>2390850</v>
      </c>
      <c r="S183" s="257">
        <f t="shared" si="97"/>
        <v>-250322.033898305</v>
      </c>
      <c r="T183" s="257"/>
      <c r="U183" s="257"/>
      <c r="V183" s="257"/>
      <c r="W183" s="297">
        <f t="shared" ref="W183:W220" si="118">Q183-3000</f>
        <v>46500</v>
      </c>
      <c r="X183" s="297">
        <f t="shared" ref="X183:X220" si="119">W183-(W183*4.5%)-(W183-O183)*18/118</f>
        <v>42653.262711864401</v>
      </c>
      <c r="Y183" s="297">
        <f t="shared" ref="Y183:Y220" si="120">X183*N183</f>
        <v>2060152.5889830501</v>
      </c>
      <c r="Z183" s="257"/>
      <c r="AA183" s="257"/>
      <c r="AB183" s="257"/>
      <c r="AC183" s="257"/>
      <c r="AD183" s="257"/>
      <c r="AE183" s="257"/>
      <c r="AF183" s="257"/>
      <c r="AG183" s="257"/>
      <c r="AH183" s="257"/>
      <c r="AI183" s="257"/>
      <c r="AJ183" s="257"/>
      <c r="AK183" s="257"/>
      <c r="AL183" s="257"/>
      <c r="AM183" s="257"/>
      <c r="AN183" s="257"/>
      <c r="AO183" s="257"/>
      <c r="AP183" s="257"/>
      <c r="AQ183" s="257"/>
      <c r="AR183" s="257"/>
      <c r="AS183" s="257"/>
      <c r="AT183" s="257"/>
      <c r="AU183" s="257"/>
      <c r="AV183" s="257"/>
      <c r="AW183" s="257"/>
      <c r="AX183" s="257"/>
      <c r="AY183" s="257"/>
      <c r="AZ183" s="257"/>
      <c r="BA183" s="257"/>
      <c r="BB183" s="257"/>
      <c r="BC183" s="257"/>
      <c r="BD183" s="257"/>
      <c r="BE183" s="257"/>
      <c r="BF183" s="257"/>
      <c r="BG183" s="257"/>
      <c r="BH183" s="257"/>
      <c r="BI183" s="257"/>
      <c r="BJ183" s="257"/>
      <c r="BK183" s="257"/>
      <c r="BL183" s="257"/>
      <c r="BM183" s="257"/>
      <c r="BN183" s="257"/>
      <c r="BO183" s="257"/>
      <c r="BP183" s="257"/>
      <c r="BQ183" s="257"/>
      <c r="BR183" s="257"/>
      <c r="BS183" s="257"/>
      <c r="BT183" s="257"/>
      <c r="BU183" s="257"/>
      <c r="BV183" s="257"/>
      <c r="BW183" s="257"/>
      <c r="BX183" s="257"/>
      <c r="BY183" s="257"/>
      <c r="BZ183" s="257"/>
      <c r="CA183" s="257"/>
      <c r="CB183" s="257"/>
      <c r="CC183" s="257"/>
      <c r="CD183" s="257"/>
      <c r="CE183" s="257"/>
      <c r="CF183" s="257"/>
      <c r="CG183" s="257"/>
      <c r="CH183" s="257"/>
      <c r="CI183" s="257"/>
      <c r="CJ183" s="257"/>
      <c r="CK183" s="257"/>
      <c r="CL183" s="257"/>
      <c r="CM183" s="257"/>
      <c r="CN183" s="257"/>
      <c r="CO183" s="257"/>
      <c r="CP183" s="257"/>
      <c r="CQ183" s="257"/>
      <c r="CR183" s="257"/>
      <c r="CS183" s="257"/>
      <c r="CT183" s="257"/>
      <c r="CU183" s="257"/>
      <c r="CV183" s="257"/>
      <c r="CW183" s="257"/>
      <c r="CX183" s="257"/>
      <c r="CY183" s="257"/>
      <c r="CZ183" s="257"/>
      <c r="DA183" s="257"/>
      <c r="DB183" s="257"/>
      <c r="DC183" s="257"/>
      <c r="DD183" s="257"/>
      <c r="DE183" s="257"/>
      <c r="DF183" s="257"/>
      <c r="DG183" s="257"/>
      <c r="DH183" s="257"/>
      <c r="DI183" s="257"/>
      <c r="DJ183" s="257"/>
      <c r="DK183" s="257"/>
      <c r="DL183" s="257"/>
      <c r="DM183" s="257"/>
      <c r="DN183" s="257"/>
      <c r="DO183" s="257"/>
      <c r="DP183" s="257"/>
      <c r="DQ183" s="257"/>
      <c r="DR183" s="257"/>
      <c r="DS183" s="257"/>
      <c r="DT183" s="257"/>
      <c r="DU183" s="257"/>
      <c r="DV183" s="257"/>
      <c r="DW183" s="257"/>
      <c r="DX183" s="257"/>
      <c r="DY183" s="257"/>
      <c r="DZ183" s="257"/>
      <c r="EA183" s="257"/>
      <c r="EB183" s="257"/>
      <c r="EC183" s="257"/>
      <c r="ED183" s="257"/>
      <c r="EE183" s="257"/>
      <c r="EF183" s="257"/>
      <c r="EG183" s="257"/>
      <c r="EH183" s="257"/>
      <c r="EI183" s="257"/>
      <c r="EJ183" s="257"/>
      <c r="EK183" s="257"/>
      <c r="EL183" s="257"/>
      <c r="EM183" s="257"/>
      <c r="EN183" s="257"/>
      <c r="EO183" s="257"/>
      <c r="EP183" s="257"/>
      <c r="EQ183" s="257"/>
      <c r="ER183" s="257"/>
      <c r="ES183" s="257"/>
      <c r="ET183" s="257"/>
      <c r="EU183" s="257"/>
      <c r="EV183" s="257"/>
      <c r="EW183" s="257"/>
      <c r="EX183" s="257"/>
      <c r="EY183" s="257"/>
      <c r="EZ183" s="257"/>
      <c r="FA183" s="257"/>
      <c r="FB183" s="257"/>
      <c r="FC183" s="257"/>
      <c r="FD183" s="257"/>
      <c r="FE183" s="257"/>
      <c r="FF183" s="257"/>
      <c r="FG183" s="257"/>
      <c r="FH183" s="257"/>
      <c r="FI183" s="257"/>
      <c r="FJ183" s="257"/>
      <c r="FK183" s="257"/>
      <c r="FL183" s="257"/>
      <c r="FM183" s="257"/>
      <c r="FN183" s="257"/>
      <c r="FO183" s="257"/>
      <c r="FP183" s="257"/>
      <c r="FQ183" s="257"/>
      <c r="FR183" s="257"/>
      <c r="FS183" s="257"/>
      <c r="FT183" s="257"/>
      <c r="FU183" s="257"/>
      <c r="FV183" s="257"/>
      <c r="FW183" s="257"/>
      <c r="FX183" s="257"/>
      <c r="FY183" s="257"/>
      <c r="FZ183" s="257"/>
      <c r="GA183" s="257"/>
      <c r="GB183" s="257"/>
      <c r="GC183" s="257"/>
      <c r="GD183" s="257"/>
      <c r="GE183" s="257"/>
      <c r="GF183" s="257"/>
      <c r="GG183" s="257"/>
      <c r="GH183" s="257"/>
      <c r="GI183" s="257"/>
      <c r="GJ183" s="257"/>
      <c r="GK183" s="257"/>
      <c r="GL183" s="257"/>
      <c r="GM183" s="257"/>
      <c r="GN183" s="257"/>
      <c r="GO183" s="257"/>
      <c r="GP183" s="257"/>
      <c r="GQ183" s="257"/>
      <c r="GR183" s="257"/>
      <c r="GS183" s="257"/>
      <c r="GT183" s="257"/>
      <c r="GU183" s="257"/>
      <c r="GV183" s="257"/>
      <c r="GW183" s="257"/>
      <c r="GX183" s="257"/>
      <c r="GY183" s="257"/>
      <c r="GZ183" s="257"/>
      <c r="HA183" s="257"/>
      <c r="HB183" s="257"/>
      <c r="HC183" s="257"/>
      <c r="HD183" s="257"/>
      <c r="HE183" s="257"/>
      <c r="HF183" s="257"/>
      <c r="HG183" s="257"/>
      <c r="HH183" s="257"/>
      <c r="HI183" s="257"/>
      <c r="HJ183" s="257"/>
      <c r="HK183" s="257"/>
      <c r="HL183" s="257"/>
      <c r="HM183" s="257"/>
      <c r="HN183" s="257"/>
      <c r="HO183" s="257"/>
      <c r="HP183" s="257"/>
      <c r="HQ183" s="257"/>
      <c r="HR183" s="257"/>
      <c r="HS183" s="257"/>
      <c r="HT183" s="257"/>
      <c r="HU183" s="257"/>
      <c r="HV183" s="257"/>
      <c r="HW183" s="257"/>
      <c r="HX183" s="257"/>
      <c r="HY183" s="257"/>
      <c r="HZ183" s="257"/>
      <c r="IA183" s="257"/>
      <c r="IB183" s="257"/>
      <c r="IC183" s="257"/>
      <c r="ID183" s="257"/>
      <c r="IE183" s="257"/>
      <c r="IF183" s="257"/>
      <c r="IG183" s="257"/>
      <c r="IH183" s="257"/>
      <c r="II183" s="257"/>
      <c r="IJ183" s="257"/>
      <c r="IK183" s="257"/>
      <c r="IL183" s="257"/>
      <c r="IM183" s="257"/>
      <c r="IN183" s="257"/>
      <c r="IO183" s="257"/>
      <c r="IP183" s="257"/>
      <c r="IQ183" s="257"/>
      <c r="IR183" s="257"/>
      <c r="IS183" s="257"/>
      <c r="IT183" s="257"/>
      <c r="IU183" s="257"/>
      <c r="IV183" s="257"/>
      <c r="IW183" s="257"/>
      <c r="IX183" s="257"/>
      <c r="IY183" s="257"/>
      <c r="IZ183" s="257"/>
      <c r="JA183" s="257"/>
      <c r="JB183" s="257"/>
      <c r="JC183" s="257"/>
      <c r="JD183" s="257"/>
      <c r="JE183" s="257"/>
      <c r="JF183" s="257"/>
      <c r="JG183" s="257"/>
      <c r="JH183" s="257"/>
      <c r="JI183" s="257"/>
      <c r="JJ183" s="257"/>
      <c r="JK183" s="257"/>
      <c r="JL183" s="257"/>
      <c r="JM183" s="257"/>
      <c r="JN183" s="257"/>
      <c r="JO183" s="257"/>
      <c r="JP183" s="257"/>
      <c r="JQ183" s="257"/>
      <c r="JR183" s="257"/>
      <c r="JS183" s="257"/>
      <c r="JT183" s="257"/>
      <c r="JU183" s="257"/>
      <c r="JV183" s="257"/>
      <c r="JW183" s="257"/>
      <c r="JX183" s="257"/>
      <c r="JY183" s="257"/>
      <c r="JZ183" s="257"/>
      <c r="KA183" s="257"/>
      <c r="KB183" s="257"/>
      <c r="KC183" s="257"/>
      <c r="KD183" s="257"/>
      <c r="KE183" s="257"/>
      <c r="KF183" s="257"/>
      <c r="KG183" s="257"/>
      <c r="KH183" s="257"/>
      <c r="KI183" s="257"/>
      <c r="KJ183" s="257"/>
      <c r="KK183" s="257"/>
      <c r="KL183" s="257"/>
      <c r="KM183" s="257"/>
      <c r="KN183" s="257"/>
      <c r="KO183" s="257"/>
      <c r="KP183" s="257"/>
      <c r="KQ183" s="257"/>
      <c r="KR183" s="257"/>
      <c r="KS183" s="257"/>
      <c r="KT183" s="257"/>
      <c r="KU183" s="257"/>
      <c r="KV183" s="257"/>
      <c r="KW183" s="257"/>
      <c r="KX183" s="257"/>
      <c r="KY183" s="257"/>
      <c r="KZ183" s="257"/>
      <c r="LA183" s="257"/>
      <c r="LB183" s="257"/>
      <c r="LC183" s="257"/>
      <c r="LD183" s="257"/>
      <c r="LE183" s="257"/>
      <c r="LF183" s="257"/>
      <c r="LG183" s="257"/>
      <c r="LH183" s="257"/>
      <c r="LI183" s="257"/>
      <c r="LJ183" s="257"/>
      <c r="LK183" s="257"/>
      <c r="LL183" s="257"/>
      <c r="LM183" s="257"/>
      <c r="LN183" s="257"/>
      <c r="LO183" s="257"/>
      <c r="LP183" s="257"/>
      <c r="LQ183" s="257"/>
      <c r="LR183" s="257"/>
      <c r="LS183" s="257"/>
      <c r="LT183" s="257"/>
      <c r="LU183" s="257"/>
      <c r="LV183" s="257"/>
      <c r="LW183" s="257"/>
      <c r="LX183" s="257"/>
      <c r="LY183" s="257"/>
      <c r="LZ183" s="257"/>
      <c r="MA183" s="257"/>
      <c r="MB183" s="257"/>
      <c r="MC183" s="257"/>
      <c r="MD183" s="257"/>
      <c r="ME183" s="257"/>
      <c r="MF183" s="257"/>
      <c r="MG183" s="257"/>
      <c r="MH183" s="257"/>
      <c r="MI183" s="257"/>
      <c r="MJ183" s="257"/>
      <c r="MK183" s="257"/>
      <c r="ML183" s="257"/>
      <c r="MM183" s="257"/>
      <c r="MN183" s="257"/>
      <c r="MO183" s="257"/>
      <c r="MP183" s="257"/>
      <c r="MQ183" s="257"/>
      <c r="MR183" s="257"/>
      <c r="MS183" s="257"/>
      <c r="MT183" s="257"/>
      <c r="MU183" s="257"/>
      <c r="MV183" s="257"/>
      <c r="MW183" s="257"/>
      <c r="MX183" s="257"/>
      <c r="MY183" s="257"/>
      <c r="MZ183" s="257"/>
      <c r="NA183" s="257"/>
      <c r="NB183" s="257"/>
      <c r="NC183" s="257"/>
      <c r="ND183" s="257"/>
      <c r="NE183" s="257"/>
      <c r="NF183" s="257"/>
      <c r="NG183" s="257"/>
      <c r="NH183" s="257"/>
      <c r="NI183" s="257"/>
      <c r="NJ183" s="257"/>
      <c r="NK183" s="257"/>
      <c r="NL183" s="257"/>
      <c r="NM183" s="257"/>
      <c r="NN183" s="257"/>
      <c r="NO183" s="257"/>
      <c r="NP183" s="257"/>
      <c r="NQ183" s="257"/>
      <c r="NR183" s="257"/>
      <c r="NS183" s="257"/>
      <c r="NT183" s="257"/>
      <c r="NU183" s="257"/>
      <c r="NV183" s="257"/>
      <c r="NW183" s="257"/>
      <c r="NX183" s="257"/>
      <c r="NY183" s="257"/>
      <c r="NZ183" s="257"/>
      <c r="OA183" s="257"/>
      <c r="OB183" s="257"/>
      <c r="OC183" s="257"/>
      <c r="OD183" s="257"/>
      <c r="OE183" s="257"/>
      <c r="OF183" s="257"/>
      <c r="OG183" s="257"/>
      <c r="OH183" s="257"/>
      <c r="OI183" s="257"/>
      <c r="OJ183" s="257"/>
      <c r="OK183" s="257"/>
      <c r="OL183" s="257"/>
      <c r="OM183" s="257"/>
      <c r="ON183" s="257"/>
      <c r="OO183" s="257"/>
      <c r="OP183" s="257"/>
      <c r="OQ183" s="257"/>
      <c r="OR183" s="257"/>
      <c r="OS183" s="257"/>
      <c r="OT183" s="257"/>
      <c r="OU183" s="257"/>
      <c r="OV183" s="257"/>
      <c r="OW183" s="257"/>
      <c r="OX183" s="257"/>
      <c r="OY183" s="257"/>
      <c r="OZ183" s="257"/>
      <c r="PA183" s="257"/>
      <c r="PB183" s="257"/>
      <c r="PC183" s="257"/>
      <c r="PD183" s="257"/>
      <c r="PE183" s="257"/>
      <c r="PF183" s="257"/>
      <c r="PG183" s="257"/>
      <c r="PH183" s="257"/>
      <c r="PI183" s="257"/>
      <c r="PJ183" s="257"/>
      <c r="PK183" s="257"/>
      <c r="PL183" s="257"/>
      <c r="PM183" s="257"/>
      <c r="PN183" s="257"/>
      <c r="PO183" s="257"/>
      <c r="PP183" s="257"/>
      <c r="PQ183" s="257"/>
      <c r="PR183" s="257"/>
      <c r="PS183" s="257"/>
      <c r="PT183" s="257"/>
      <c r="PU183" s="257"/>
      <c r="PV183" s="257"/>
      <c r="PW183" s="257"/>
      <c r="PX183" s="257"/>
      <c r="PY183" s="257"/>
      <c r="PZ183" s="257"/>
      <c r="QA183" s="257"/>
      <c r="QB183" s="257"/>
      <c r="QC183" s="257"/>
      <c r="QD183" s="257"/>
      <c r="QE183" s="257"/>
      <c r="QF183" s="257"/>
      <c r="QG183" s="257"/>
      <c r="QH183" s="257"/>
      <c r="QI183" s="257"/>
      <c r="QJ183" s="257"/>
      <c r="QK183" s="257"/>
      <c r="QL183" s="257"/>
      <c r="QM183" s="257"/>
      <c r="QN183" s="257"/>
      <c r="QO183" s="257"/>
      <c r="QP183" s="257"/>
      <c r="QQ183" s="257"/>
      <c r="QR183" s="257"/>
      <c r="QS183" s="257"/>
      <c r="QT183" s="257"/>
      <c r="QU183" s="257"/>
      <c r="QV183" s="257"/>
      <c r="QW183" s="257"/>
      <c r="QX183" s="257"/>
      <c r="QY183" s="257"/>
      <c r="QZ183" s="257"/>
      <c r="RA183" s="257"/>
      <c r="RB183" s="257"/>
      <c r="RC183" s="257"/>
      <c r="RD183" s="257"/>
      <c r="RE183" s="257"/>
      <c r="RF183" s="257"/>
      <c r="RG183" s="257"/>
      <c r="RH183" s="257"/>
      <c r="RI183" s="257"/>
      <c r="RJ183" s="257"/>
      <c r="RK183" s="257"/>
      <c r="RL183" s="257"/>
      <c r="RM183" s="257"/>
      <c r="RN183" s="257"/>
      <c r="RO183" s="257"/>
      <c r="RP183" s="257"/>
      <c r="RQ183" s="257"/>
      <c r="RR183" s="257"/>
      <c r="RS183" s="257"/>
      <c r="RT183" s="257"/>
      <c r="RU183" s="257"/>
      <c r="RV183" s="257"/>
      <c r="RW183" s="257"/>
      <c r="RX183" s="257"/>
      <c r="RY183" s="257"/>
      <c r="RZ183" s="257"/>
      <c r="SA183" s="257"/>
      <c r="SB183" s="257"/>
      <c r="SC183" s="257"/>
      <c r="SD183" s="257"/>
      <c r="SE183" s="257"/>
      <c r="SF183" s="257"/>
      <c r="SG183" s="257"/>
      <c r="SH183" s="257"/>
      <c r="SI183" s="257"/>
      <c r="SJ183" s="257"/>
      <c r="SK183" s="257"/>
      <c r="SL183" s="257"/>
      <c r="SM183" s="257"/>
      <c r="SN183" s="257"/>
      <c r="SO183" s="257"/>
      <c r="SP183" s="257"/>
      <c r="SQ183" s="257"/>
      <c r="SR183" s="257"/>
      <c r="SS183" s="257"/>
      <c r="ST183" s="257"/>
      <c r="SU183" s="257"/>
      <c r="SV183" s="257"/>
      <c r="SW183" s="257"/>
      <c r="SX183" s="257"/>
      <c r="SY183" s="257"/>
      <c r="SZ183" s="257"/>
      <c r="TA183" s="257"/>
      <c r="TB183" s="257"/>
      <c r="TC183" s="257"/>
      <c r="TD183" s="257"/>
      <c r="TE183" s="257"/>
      <c r="TF183" s="257"/>
      <c r="TG183" s="257"/>
      <c r="TH183" s="257"/>
      <c r="TI183" s="257"/>
      <c r="TJ183" s="257"/>
      <c r="TK183" s="257"/>
      <c r="TL183" s="257"/>
      <c r="TM183" s="257"/>
      <c r="TN183" s="257"/>
      <c r="TO183" s="257"/>
      <c r="TP183" s="257"/>
      <c r="TQ183" s="257"/>
      <c r="TR183" s="257"/>
      <c r="TS183" s="257"/>
      <c r="TT183" s="257"/>
      <c r="TU183" s="257"/>
      <c r="TV183" s="257"/>
      <c r="TW183" s="257"/>
      <c r="TX183" s="257"/>
      <c r="TY183" s="257"/>
      <c r="TZ183" s="257"/>
      <c r="UA183" s="257"/>
      <c r="UB183" s="257"/>
      <c r="UC183" s="257"/>
      <c r="UD183" s="257"/>
      <c r="UE183" s="257"/>
      <c r="UF183" s="257"/>
      <c r="UG183" s="257"/>
      <c r="UH183" s="257"/>
      <c r="UI183" s="257"/>
      <c r="UJ183" s="257"/>
      <c r="UK183" s="257"/>
      <c r="UL183" s="257"/>
      <c r="UM183" s="257"/>
      <c r="UN183" s="257"/>
      <c r="UO183" s="257"/>
      <c r="UP183" s="257"/>
      <c r="UQ183" s="257"/>
      <c r="UR183" s="257"/>
      <c r="US183" s="257"/>
      <c r="UT183" s="257"/>
      <c r="UU183" s="257"/>
      <c r="UV183" s="257"/>
      <c r="UW183" s="257"/>
      <c r="UX183" s="257"/>
      <c r="UY183" s="257"/>
      <c r="UZ183" s="257"/>
      <c r="VA183" s="257"/>
      <c r="VB183" s="257"/>
      <c r="VC183" s="257"/>
      <c r="VD183" s="257"/>
      <c r="VE183" s="257"/>
      <c r="VF183" s="257"/>
      <c r="VG183" s="257"/>
      <c r="VH183" s="257"/>
      <c r="VI183" s="257"/>
      <c r="VJ183" s="257"/>
      <c r="VK183" s="257"/>
      <c r="VL183" s="257"/>
      <c r="VM183" s="257"/>
      <c r="VN183" s="257"/>
      <c r="VO183" s="257"/>
      <c r="VP183" s="257"/>
      <c r="VQ183" s="257"/>
      <c r="VR183" s="257"/>
      <c r="VS183" s="257"/>
      <c r="VT183" s="257"/>
      <c r="VU183" s="257"/>
      <c r="VV183" s="257"/>
      <c r="VW183" s="257"/>
      <c r="VX183" s="257"/>
      <c r="VY183" s="257"/>
      <c r="VZ183" s="257"/>
      <c r="WA183" s="257"/>
      <c r="WB183" s="257"/>
      <c r="WC183" s="257"/>
      <c r="WD183" s="257"/>
      <c r="WE183" s="257"/>
      <c r="WF183" s="257"/>
      <c r="WG183" s="257"/>
      <c r="WH183" s="257"/>
      <c r="WI183" s="257"/>
      <c r="WJ183" s="257"/>
      <c r="WK183" s="257"/>
      <c r="WL183" s="257"/>
      <c r="WM183" s="257"/>
      <c r="WN183" s="257"/>
      <c r="WO183" s="257"/>
      <c r="WP183" s="257"/>
      <c r="WQ183" s="257"/>
      <c r="WR183" s="257"/>
      <c r="WS183" s="257"/>
      <c r="WT183" s="257"/>
      <c r="WU183" s="257"/>
      <c r="WV183" s="257"/>
      <c r="WW183" s="257"/>
      <c r="WX183" s="257"/>
      <c r="WY183" s="257"/>
      <c r="WZ183" s="257"/>
      <c r="XA183" s="257"/>
      <c r="XB183" s="257"/>
      <c r="XC183" s="257"/>
      <c r="XD183" s="257"/>
      <c r="XE183" s="257"/>
      <c r="XF183" s="257"/>
      <c r="XG183" s="257"/>
      <c r="XH183" s="257"/>
      <c r="XI183" s="257"/>
      <c r="XJ183" s="257"/>
      <c r="XK183" s="257"/>
      <c r="XL183" s="257"/>
      <c r="XM183" s="257"/>
      <c r="XN183" s="257"/>
      <c r="XO183" s="257"/>
      <c r="XP183" s="257"/>
      <c r="XQ183" s="257"/>
      <c r="XR183" s="257"/>
      <c r="XS183" s="257"/>
      <c r="XT183" s="257"/>
      <c r="XU183" s="257"/>
      <c r="XV183" s="257"/>
      <c r="XW183" s="257"/>
      <c r="XX183" s="257"/>
      <c r="XY183" s="257"/>
      <c r="XZ183" s="257"/>
      <c r="YA183" s="257"/>
      <c r="YB183" s="257"/>
      <c r="YC183" s="257"/>
      <c r="YD183" s="257"/>
      <c r="YE183" s="257"/>
      <c r="YF183" s="257"/>
      <c r="YG183" s="257"/>
      <c r="YH183" s="257"/>
      <c r="YI183" s="257"/>
      <c r="YJ183" s="257"/>
      <c r="YK183" s="257"/>
      <c r="YL183" s="257"/>
      <c r="YM183" s="257"/>
      <c r="YN183" s="257"/>
      <c r="YO183" s="257"/>
      <c r="YP183" s="257"/>
      <c r="YQ183" s="257"/>
      <c r="YR183" s="257"/>
      <c r="YS183" s="257"/>
      <c r="YT183" s="257"/>
      <c r="YU183" s="257"/>
      <c r="YV183" s="257"/>
      <c r="YW183" s="257"/>
      <c r="YX183" s="257"/>
      <c r="YY183" s="257"/>
      <c r="YZ183" s="257"/>
      <c r="ZA183" s="257"/>
      <c r="ZB183" s="257"/>
      <c r="ZC183" s="257"/>
      <c r="ZD183" s="257"/>
      <c r="ZE183" s="257"/>
      <c r="ZF183" s="257"/>
      <c r="ZG183" s="257"/>
      <c r="ZH183" s="257"/>
      <c r="ZI183" s="257"/>
      <c r="ZJ183" s="257"/>
      <c r="ZK183" s="257"/>
      <c r="ZL183" s="257"/>
      <c r="ZM183" s="257"/>
      <c r="ZN183" s="257"/>
      <c r="ZO183" s="257"/>
      <c r="ZP183" s="257"/>
      <c r="ZQ183" s="257"/>
      <c r="ZR183" s="257"/>
      <c r="ZS183" s="257"/>
      <c r="ZT183" s="257"/>
      <c r="ZU183" s="257"/>
      <c r="ZV183" s="257"/>
      <c r="ZW183" s="257"/>
      <c r="ZX183" s="257"/>
      <c r="ZY183" s="257"/>
      <c r="ZZ183" s="257"/>
      <c r="AAA183" s="257"/>
      <c r="AAB183" s="257"/>
      <c r="AAC183" s="257"/>
      <c r="AAD183" s="257"/>
      <c r="AAE183" s="257"/>
      <c r="AAF183" s="257"/>
      <c r="AAG183" s="257"/>
      <c r="AAH183" s="257"/>
      <c r="AAI183" s="257"/>
      <c r="AAJ183" s="257"/>
      <c r="AAK183" s="257"/>
      <c r="AAL183" s="257"/>
      <c r="AAM183" s="257"/>
      <c r="AAN183" s="257"/>
      <c r="AAO183" s="257"/>
      <c r="AAP183" s="257"/>
      <c r="AAQ183" s="257"/>
      <c r="AAR183" s="257"/>
      <c r="AAS183" s="257"/>
      <c r="AAT183" s="257"/>
      <c r="AAU183" s="257"/>
      <c r="AAV183" s="257"/>
      <c r="AAW183" s="257"/>
      <c r="AAX183" s="257"/>
      <c r="AAY183" s="257"/>
      <c r="AAZ183" s="257"/>
      <c r="ABA183" s="257"/>
      <c r="ABB183" s="257"/>
      <c r="ABC183" s="257"/>
      <c r="ABD183" s="257"/>
      <c r="ABE183" s="257"/>
      <c r="ABF183" s="257"/>
      <c r="ABG183" s="257"/>
      <c r="ABH183" s="257"/>
      <c r="ABI183" s="257"/>
      <c r="ABJ183" s="257"/>
      <c r="ABK183" s="257"/>
      <c r="ABL183" s="257"/>
      <c r="ABM183" s="257"/>
      <c r="ABN183" s="257"/>
      <c r="ABO183" s="257"/>
      <c r="ABP183" s="257"/>
      <c r="ABQ183" s="257"/>
      <c r="ABR183" s="257"/>
      <c r="ABS183" s="257"/>
      <c r="ABT183" s="257"/>
      <c r="ABU183" s="257"/>
      <c r="ABV183" s="257"/>
      <c r="ABW183" s="257"/>
      <c r="ABX183" s="257"/>
      <c r="ABY183" s="257"/>
      <c r="ABZ183" s="257"/>
      <c r="ACA183" s="257"/>
      <c r="ACB183" s="257"/>
      <c r="ACC183" s="257"/>
      <c r="ACD183" s="257"/>
      <c r="ACE183" s="257"/>
      <c r="ACF183" s="257"/>
      <c r="ACG183" s="257"/>
      <c r="ACH183" s="257"/>
      <c r="ACI183" s="257"/>
      <c r="ACJ183" s="257"/>
      <c r="ACK183" s="257"/>
      <c r="ACL183" s="257"/>
      <c r="ACM183" s="257"/>
      <c r="ACN183" s="257"/>
      <c r="ACO183" s="257"/>
      <c r="ACP183" s="257"/>
      <c r="ACQ183" s="257"/>
      <c r="ACR183" s="257"/>
      <c r="ACS183" s="257"/>
      <c r="ACT183" s="257"/>
      <c r="ACU183" s="257"/>
      <c r="ACV183" s="257"/>
      <c r="ACW183" s="257"/>
      <c r="ACX183" s="257"/>
      <c r="ACY183" s="257"/>
      <c r="ACZ183" s="257"/>
      <c r="ADA183" s="257"/>
      <c r="ADB183" s="257"/>
      <c r="ADC183" s="257"/>
      <c r="ADD183" s="257"/>
      <c r="ADE183" s="257"/>
      <c r="ADF183" s="257"/>
      <c r="ADG183" s="257"/>
      <c r="ADH183" s="257"/>
      <c r="ADI183" s="257"/>
      <c r="ADJ183" s="257"/>
      <c r="ADK183" s="257"/>
      <c r="ADL183" s="257"/>
      <c r="ADM183" s="257"/>
      <c r="ADN183" s="257"/>
      <c r="ADO183" s="257"/>
      <c r="ADP183" s="257"/>
      <c r="ADQ183" s="257"/>
      <c r="ADR183" s="257"/>
      <c r="ADS183" s="257"/>
      <c r="ADT183" s="257"/>
      <c r="ADU183" s="257"/>
      <c r="ADV183" s="257"/>
      <c r="ADW183" s="257"/>
      <c r="ADX183" s="257"/>
      <c r="ADY183" s="257"/>
      <c r="ADZ183" s="257"/>
      <c r="AEA183" s="257"/>
      <c r="AEB183" s="257"/>
      <c r="AEC183" s="257"/>
      <c r="AED183" s="257"/>
      <c r="AEE183" s="257"/>
      <c r="AEF183" s="257"/>
      <c r="AEG183" s="257"/>
      <c r="AEH183" s="257"/>
      <c r="AEI183" s="257"/>
      <c r="AEJ183" s="257"/>
      <c r="AEK183" s="257"/>
      <c r="AEL183" s="257"/>
      <c r="AEM183" s="257"/>
      <c r="AEN183" s="257"/>
      <c r="AEO183" s="257"/>
      <c r="AEP183" s="257"/>
      <c r="AEQ183" s="257"/>
      <c r="AER183" s="257"/>
      <c r="AES183" s="257"/>
      <c r="AET183" s="257"/>
      <c r="AEU183" s="257"/>
      <c r="AEV183" s="257"/>
      <c r="AEW183" s="257"/>
      <c r="AEX183" s="257"/>
      <c r="AEY183" s="257"/>
      <c r="AEZ183" s="257"/>
      <c r="AFA183" s="257"/>
      <c r="AFB183" s="257"/>
      <c r="AFC183" s="257"/>
      <c r="AFD183" s="257"/>
      <c r="AFE183" s="257"/>
      <c r="AFF183" s="257"/>
      <c r="AFG183" s="257"/>
      <c r="AFH183" s="257"/>
      <c r="AFI183" s="257"/>
      <c r="AFJ183" s="257"/>
      <c r="AFK183" s="257"/>
      <c r="AFL183" s="257"/>
      <c r="AFM183" s="257"/>
      <c r="AFN183" s="257"/>
      <c r="AFO183" s="257"/>
      <c r="AFP183" s="257"/>
      <c r="AFQ183" s="257"/>
      <c r="AFR183" s="257"/>
      <c r="AFS183" s="257"/>
      <c r="AFT183" s="257"/>
      <c r="AFU183" s="257"/>
      <c r="AFV183" s="257"/>
      <c r="AFW183" s="257"/>
      <c r="AFX183" s="257"/>
      <c r="AFY183" s="257"/>
      <c r="AFZ183" s="257"/>
      <c r="AGA183" s="257"/>
      <c r="AGB183" s="257"/>
      <c r="AGC183" s="257"/>
      <c r="AGD183" s="257"/>
      <c r="AGE183" s="257"/>
      <c r="AGF183" s="257"/>
      <c r="AGG183" s="257"/>
      <c r="AGH183" s="257"/>
      <c r="AGI183" s="257"/>
      <c r="AGJ183" s="257"/>
      <c r="AGK183" s="257"/>
      <c r="AGL183" s="257"/>
      <c r="AGM183" s="257"/>
      <c r="AGN183" s="257"/>
      <c r="AGO183" s="257"/>
      <c r="AGP183" s="257"/>
      <c r="AGQ183" s="257"/>
      <c r="AGR183" s="257"/>
      <c r="AGS183" s="257"/>
      <c r="AGT183" s="257"/>
      <c r="AGU183" s="257"/>
      <c r="AGV183" s="257"/>
      <c r="AGW183" s="257"/>
      <c r="AGX183" s="257"/>
      <c r="AGY183" s="257"/>
      <c r="AGZ183" s="257"/>
      <c r="AHA183" s="257"/>
      <c r="AHB183" s="257"/>
      <c r="AHC183" s="257"/>
      <c r="AHD183" s="257"/>
      <c r="AHE183" s="257"/>
      <c r="AHF183" s="257"/>
      <c r="AHG183" s="257"/>
      <c r="AHH183" s="257"/>
      <c r="AHI183" s="257"/>
      <c r="AHJ183" s="257"/>
      <c r="AHK183" s="257"/>
      <c r="AHL183" s="257"/>
      <c r="AHM183" s="257"/>
      <c r="AHN183" s="257"/>
      <c r="AHO183" s="257"/>
      <c r="AHP183" s="257"/>
      <c r="AHQ183" s="257"/>
      <c r="AHR183" s="257"/>
      <c r="AHS183" s="257"/>
      <c r="AHT183" s="257"/>
      <c r="AHU183" s="257"/>
      <c r="AHV183" s="257"/>
      <c r="AHW183" s="257"/>
      <c r="AHX183" s="257"/>
      <c r="AHY183" s="257"/>
      <c r="AHZ183" s="257"/>
      <c r="AIA183" s="257"/>
      <c r="AIB183" s="257"/>
      <c r="AIC183" s="257"/>
      <c r="AID183" s="257"/>
      <c r="AIE183" s="257"/>
      <c r="AIF183" s="257"/>
      <c r="AIG183" s="257"/>
      <c r="AIH183" s="257"/>
      <c r="AII183" s="257"/>
      <c r="AIJ183" s="257"/>
      <c r="AIK183" s="257"/>
      <c r="AIL183" s="257"/>
      <c r="AIM183" s="257"/>
      <c r="AIN183" s="257"/>
      <c r="AIO183" s="257"/>
      <c r="AIP183" s="257"/>
      <c r="AIQ183" s="257"/>
      <c r="AIR183" s="257"/>
      <c r="AIS183" s="257"/>
      <c r="AIT183" s="257"/>
      <c r="AIU183" s="257"/>
      <c r="AIV183" s="257"/>
      <c r="AIW183" s="257"/>
      <c r="AIX183" s="257"/>
      <c r="AIY183" s="257"/>
      <c r="AIZ183" s="257"/>
      <c r="AJA183" s="257"/>
      <c r="AJB183" s="257"/>
      <c r="AJC183" s="257"/>
      <c r="AJD183" s="257"/>
      <c r="AJE183" s="257"/>
      <c r="AJF183" s="257"/>
      <c r="AJG183" s="257"/>
      <c r="AJH183" s="257"/>
      <c r="AJI183" s="257"/>
      <c r="AJJ183" s="257"/>
      <c r="AJK183" s="257"/>
      <c r="AJL183" s="257"/>
      <c r="AJM183" s="257"/>
      <c r="AJN183" s="257"/>
      <c r="AJO183" s="257"/>
      <c r="AJP183" s="257"/>
      <c r="AJQ183" s="257"/>
      <c r="AJR183" s="257"/>
      <c r="AJS183" s="257"/>
      <c r="AJT183" s="257"/>
      <c r="AJU183" s="257"/>
      <c r="AJV183" s="257"/>
      <c r="AJW183" s="257"/>
      <c r="AJX183" s="257"/>
      <c r="AJY183" s="257"/>
      <c r="AJZ183" s="257"/>
      <c r="AKA183" s="257"/>
      <c r="AKB183" s="257"/>
      <c r="AKC183" s="257"/>
      <c r="AKD183" s="257"/>
      <c r="AKE183" s="257"/>
      <c r="AKF183" s="257"/>
      <c r="AKG183" s="257"/>
      <c r="AKH183" s="257"/>
      <c r="AKI183" s="257"/>
      <c r="AKJ183" s="257"/>
      <c r="AKK183" s="257"/>
      <c r="AKL183" s="257"/>
      <c r="AKM183" s="257"/>
      <c r="AKN183" s="257"/>
      <c r="AKO183" s="257"/>
      <c r="AKP183" s="257"/>
      <c r="AKQ183" s="257"/>
      <c r="AKR183" s="257"/>
      <c r="AKS183" s="257"/>
      <c r="AKT183" s="257"/>
      <c r="AKU183" s="257"/>
      <c r="AKV183" s="257"/>
      <c r="AKW183" s="257"/>
      <c r="AKX183" s="257"/>
      <c r="AKY183" s="257"/>
      <c r="AKZ183" s="257"/>
      <c r="ALA183" s="257"/>
      <c r="ALB183" s="257"/>
      <c r="ALC183" s="257"/>
      <c r="ALD183" s="257"/>
      <c r="ALE183" s="257"/>
      <c r="ALF183" s="257"/>
      <c r="ALG183" s="257"/>
      <c r="ALH183" s="257"/>
      <c r="ALI183" s="257"/>
      <c r="ALJ183" s="257"/>
      <c r="ALK183" s="257"/>
      <c r="ALL183" s="257"/>
      <c r="ALM183" s="257"/>
      <c r="ALN183" s="257"/>
      <c r="ALO183" s="257"/>
      <c r="ALP183" s="257"/>
      <c r="ALQ183" s="257"/>
      <c r="ALR183" s="257"/>
      <c r="ALS183" s="257"/>
      <c r="ALT183" s="257"/>
      <c r="ALU183" s="257"/>
      <c r="ALV183" s="257"/>
      <c r="ALW183" s="257"/>
      <c r="ALX183" s="257"/>
      <c r="ALY183" s="257"/>
      <c r="ALZ183" s="257"/>
      <c r="AMA183" s="257"/>
      <c r="AMB183" s="257"/>
      <c r="AMC183" s="257"/>
      <c r="AMD183" s="257"/>
      <c r="AME183" s="257"/>
      <c r="AMF183" s="257"/>
      <c r="AMG183" s="257"/>
      <c r="AMH183" s="257"/>
      <c r="AMI183" s="257"/>
      <c r="AMJ183" s="257"/>
      <c r="AMK183" s="257"/>
      <c r="AML183" s="257"/>
      <c r="AMM183" s="257"/>
      <c r="AMN183" s="257"/>
      <c r="AMO183" s="257"/>
      <c r="AMP183" s="257"/>
      <c r="AMQ183" s="257"/>
      <c r="AMR183" s="257"/>
      <c r="AMS183" s="257"/>
      <c r="AMT183" s="257"/>
      <c r="AMU183" s="257"/>
      <c r="AMV183" s="257"/>
      <c r="AMW183" s="257"/>
      <c r="AMX183" s="257"/>
      <c r="AMY183" s="257"/>
      <c r="AMZ183" s="257"/>
      <c r="ANA183" s="257"/>
      <c r="ANB183" s="257"/>
      <c r="ANC183" s="257"/>
      <c r="AND183" s="257"/>
      <c r="ANE183" s="257"/>
      <c r="ANF183" s="257"/>
      <c r="ANG183" s="257"/>
      <c r="ANH183" s="257"/>
      <c r="ANI183" s="257"/>
      <c r="ANJ183" s="257"/>
      <c r="ANK183" s="257"/>
      <c r="ANL183" s="257"/>
      <c r="ANM183" s="257"/>
      <c r="ANN183" s="257"/>
      <c r="ANO183" s="257"/>
      <c r="ANP183" s="257"/>
      <c r="ANQ183" s="257"/>
      <c r="ANR183" s="257"/>
      <c r="ANS183" s="257"/>
      <c r="ANT183" s="257"/>
      <c r="ANU183" s="257"/>
      <c r="ANV183" s="257"/>
      <c r="ANW183" s="257"/>
      <c r="ANX183" s="257"/>
      <c r="ANY183" s="257"/>
      <c r="ANZ183" s="257"/>
      <c r="AOA183" s="257"/>
      <c r="AOB183" s="257"/>
      <c r="AOC183" s="257"/>
      <c r="AOD183" s="257"/>
      <c r="AOE183" s="257"/>
      <c r="AOF183" s="257"/>
      <c r="AOG183" s="257"/>
      <c r="AOH183" s="257"/>
      <c r="AOI183" s="257"/>
      <c r="AOJ183" s="257"/>
      <c r="AOK183" s="257"/>
      <c r="AOL183" s="257"/>
      <c r="AOM183" s="257"/>
      <c r="AON183" s="257"/>
      <c r="AOO183" s="257"/>
      <c r="AOP183" s="257"/>
      <c r="AOQ183" s="257"/>
      <c r="AOR183" s="257"/>
      <c r="AOS183" s="257"/>
      <c r="AOT183" s="257"/>
      <c r="AOU183" s="257"/>
      <c r="AOV183" s="257"/>
      <c r="AOW183" s="257"/>
      <c r="AOX183" s="257"/>
      <c r="AOY183" s="257"/>
      <c r="AOZ183" s="257"/>
      <c r="APA183" s="257"/>
      <c r="APB183" s="257"/>
      <c r="APC183" s="257"/>
      <c r="APD183" s="257"/>
      <c r="APE183" s="257"/>
      <c r="APF183" s="257"/>
      <c r="APG183" s="257"/>
      <c r="APH183" s="257"/>
      <c r="API183" s="257"/>
      <c r="APJ183" s="257"/>
      <c r="APK183" s="257"/>
      <c r="APL183" s="257"/>
      <c r="APM183" s="257"/>
      <c r="APN183" s="257"/>
      <c r="APO183" s="257"/>
      <c r="APP183" s="257"/>
      <c r="APQ183" s="257"/>
      <c r="APR183" s="257"/>
      <c r="APS183" s="257"/>
      <c r="APT183" s="257"/>
      <c r="APU183" s="257"/>
      <c r="APV183" s="257"/>
      <c r="APW183" s="257"/>
      <c r="APX183" s="257"/>
      <c r="APY183" s="257"/>
      <c r="APZ183" s="257"/>
      <c r="AQA183" s="257"/>
      <c r="AQB183" s="257"/>
      <c r="AQC183" s="257"/>
      <c r="AQD183" s="257"/>
      <c r="AQE183" s="257"/>
      <c r="AQF183" s="257"/>
      <c r="AQG183" s="257"/>
      <c r="AQH183" s="257"/>
      <c r="AQI183" s="257"/>
      <c r="AQJ183" s="257"/>
      <c r="AQK183" s="257"/>
      <c r="AQL183" s="257"/>
      <c r="AQM183" s="257"/>
      <c r="AQN183" s="257"/>
      <c r="AQO183" s="257"/>
      <c r="AQP183" s="257"/>
      <c r="AQQ183" s="257"/>
      <c r="AQR183" s="257"/>
      <c r="AQS183" s="257"/>
      <c r="AQT183" s="257"/>
      <c r="AQU183" s="257"/>
      <c r="AQV183" s="257"/>
      <c r="AQW183" s="257"/>
      <c r="AQX183" s="257"/>
      <c r="AQY183" s="257"/>
      <c r="AQZ183" s="257"/>
      <c r="ARA183" s="257"/>
      <c r="ARB183" s="257"/>
      <c r="ARC183" s="257"/>
      <c r="ARD183" s="257"/>
      <c r="ARE183" s="257"/>
      <c r="ARF183" s="257"/>
      <c r="ARG183" s="257"/>
      <c r="ARH183" s="257"/>
      <c r="ARI183" s="257"/>
      <c r="ARJ183" s="257"/>
      <c r="ARK183" s="257"/>
      <c r="ARL183" s="257"/>
      <c r="ARM183" s="257"/>
      <c r="ARN183" s="257"/>
      <c r="ARO183" s="257"/>
      <c r="ARP183" s="257"/>
      <c r="ARQ183" s="257"/>
      <c r="ARR183" s="257"/>
      <c r="ARS183" s="257"/>
      <c r="ART183" s="257"/>
      <c r="ARU183" s="257"/>
      <c r="ARV183" s="257"/>
      <c r="ARW183" s="257"/>
      <c r="ARX183" s="257"/>
      <c r="ARY183" s="257"/>
      <c r="ARZ183" s="257"/>
      <c r="ASA183" s="257"/>
      <c r="ASB183" s="257"/>
      <c r="ASC183" s="257"/>
      <c r="ASD183" s="257"/>
      <c r="ASE183" s="257"/>
      <c r="ASF183" s="257"/>
      <c r="ASG183" s="257"/>
      <c r="ASH183" s="257"/>
      <c r="ASI183" s="257"/>
      <c r="ASJ183" s="257"/>
      <c r="ASK183" s="257"/>
      <c r="ASL183" s="257"/>
      <c r="ASM183" s="257"/>
      <c r="ASN183" s="257"/>
      <c r="ASO183" s="257"/>
      <c r="ASP183" s="257"/>
      <c r="ASQ183" s="257"/>
      <c r="ASR183" s="257"/>
      <c r="ASS183" s="257"/>
      <c r="AST183" s="257"/>
      <c r="ASU183" s="257"/>
      <c r="ASV183" s="257"/>
      <c r="ASW183" s="257"/>
      <c r="ASX183" s="257"/>
      <c r="ASY183" s="257"/>
      <c r="ASZ183" s="257"/>
      <c r="ATA183" s="257"/>
      <c r="ATB183" s="257"/>
      <c r="ATC183" s="257"/>
      <c r="ATD183" s="257"/>
      <c r="ATE183" s="257"/>
      <c r="ATF183" s="257"/>
      <c r="ATG183" s="257"/>
      <c r="ATH183" s="257"/>
      <c r="ATI183" s="257"/>
      <c r="ATJ183" s="257"/>
      <c r="ATK183" s="257"/>
      <c r="ATL183" s="257"/>
      <c r="ATM183" s="257"/>
      <c r="ATN183" s="257"/>
      <c r="ATO183" s="257"/>
      <c r="ATP183" s="257"/>
      <c r="ATQ183" s="257"/>
      <c r="ATR183" s="257"/>
      <c r="ATS183" s="257"/>
      <c r="ATT183" s="257"/>
      <c r="ATU183" s="257"/>
      <c r="ATV183" s="257"/>
      <c r="ATW183" s="257"/>
      <c r="ATX183" s="257"/>
      <c r="ATY183" s="257"/>
      <c r="ATZ183" s="257"/>
      <c r="AUA183" s="257"/>
      <c r="AUB183" s="257"/>
      <c r="AUC183" s="257"/>
      <c r="AUD183" s="257"/>
      <c r="AUE183" s="257"/>
      <c r="AUF183" s="257"/>
      <c r="AUG183" s="257"/>
      <c r="AUH183" s="257"/>
      <c r="AUI183" s="257"/>
      <c r="AUJ183" s="257"/>
      <c r="AUK183" s="257"/>
      <c r="AUL183" s="257"/>
      <c r="AUM183" s="257"/>
      <c r="AUN183" s="257"/>
      <c r="AUO183" s="257"/>
      <c r="AUP183" s="257"/>
      <c r="AUQ183" s="257"/>
      <c r="AUR183" s="257"/>
      <c r="AUS183" s="257"/>
      <c r="AUT183" s="257"/>
      <c r="AUU183" s="257"/>
      <c r="AUV183" s="257"/>
      <c r="AUW183" s="257"/>
      <c r="AUX183" s="257"/>
      <c r="AUY183" s="257"/>
      <c r="AUZ183" s="257"/>
      <c r="AVA183" s="257"/>
      <c r="AVB183" s="257"/>
      <c r="AVC183" s="257"/>
      <c r="AVD183" s="257"/>
      <c r="AVE183" s="257"/>
      <c r="AVF183" s="257"/>
      <c r="AVG183" s="257"/>
      <c r="AVH183" s="257"/>
      <c r="AVI183" s="257"/>
      <c r="AVJ183" s="257"/>
      <c r="AVK183" s="257"/>
      <c r="AVL183" s="257"/>
      <c r="AVM183" s="257"/>
      <c r="AVN183" s="257"/>
      <c r="AVO183" s="257"/>
      <c r="AVP183" s="257"/>
      <c r="AVQ183" s="257"/>
      <c r="AVR183" s="257"/>
      <c r="AVS183" s="257"/>
      <c r="AVT183" s="257"/>
      <c r="AVU183" s="257"/>
      <c r="AVV183" s="257"/>
      <c r="AVW183" s="257"/>
      <c r="AVX183" s="257"/>
      <c r="AVY183" s="257"/>
      <c r="AVZ183" s="257"/>
      <c r="AWA183" s="257"/>
      <c r="AWB183" s="257"/>
      <c r="AWC183" s="257"/>
      <c r="AWD183" s="257"/>
      <c r="AWE183" s="257"/>
      <c r="AWF183" s="257"/>
      <c r="AWG183" s="257"/>
      <c r="AWH183" s="257"/>
      <c r="AWI183" s="257"/>
      <c r="AWJ183" s="257"/>
      <c r="AWK183" s="257"/>
      <c r="AWL183" s="257"/>
      <c r="AWM183" s="257"/>
      <c r="AWN183" s="257"/>
      <c r="AWO183" s="257"/>
      <c r="AWP183" s="257"/>
      <c r="AWQ183" s="257"/>
      <c r="AWR183" s="257"/>
      <c r="AWS183" s="257"/>
      <c r="AWT183" s="257"/>
      <c r="AWU183" s="257"/>
      <c r="AWV183" s="257"/>
      <c r="AWW183" s="257"/>
      <c r="AWX183" s="257"/>
      <c r="AWY183" s="257"/>
      <c r="AWZ183" s="257"/>
      <c r="AXA183" s="257"/>
      <c r="AXB183" s="257"/>
      <c r="AXC183" s="257"/>
      <c r="AXD183" s="257"/>
      <c r="AXE183" s="257"/>
      <c r="AXF183" s="257"/>
      <c r="AXG183" s="257"/>
      <c r="AXH183" s="257"/>
      <c r="AXI183" s="257"/>
      <c r="AXJ183" s="257"/>
      <c r="AXK183" s="257"/>
      <c r="AXL183" s="257"/>
      <c r="AXM183" s="257"/>
      <c r="AXN183" s="257"/>
      <c r="AXO183" s="257"/>
      <c r="AXP183" s="257"/>
      <c r="AXQ183" s="257"/>
      <c r="AXR183" s="257"/>
      <c r="AXS183" s="257"/>
      <c r="AXT183" s="257"/>
      <c r="AXU183" s="257"/>
      <c r="AXV183" s="257"/>
      <c r="AXW183" s="257"/>
      <c r="AXX183" s="257"/>
      <c r="AXY183" s="257"/>
      <c r="AXZ183" s="257"/>
      <c r="AYA183" s="257"/>
      <c r="AYB183" s="257"/>
      <c r="AYC183" s="257"/>
      <c r="AYD183" s="257"/>
      <c r="AYE183" s="257"/>
      <c r="AYF183" s="257"/>
      <c r="AYG183" s="257"/>
      <c r="AYH183" s="257"/>
      <c r="AYI183" s="257"/>
      <c r="AYJ183" s="257"/>
      <c r="AYK183" s="257"/>
      <c r="AYL183" s="257"/>
      <c r="AYM183" s="257"/>
      <c r="AYN183" s="257"/>
      <c r="AYO183" s="257"/>
      <c r="AYP183" s="257"/>
      <c r="AYQ183" s="257"/>
      <c r="AYR183" s="257"/>
      <c r="AYS183" s="257"/>
      <c r="AYT183" s="257"/>
      <c r="AYU183" s="257"/>
      <c r="AYV183" s="257"/>
      <c r="AYW183" s="257"/>
      <c r="AYX183" s="257"/>
      <c r="AYY183" s="257"/>
      <c r="AYZ183" s="257"/>
      <c r="AZA183" s="257"/>
      <c r="AZB183" s="257"/>
      <c r="AZC183" s="257"/>
      <c r="AZD183" s="257"/>
      <c r="AZE183" s="257"/>
      <c r="AZF183" s="257"/>
      <c r="AZG183" s="257"/>
      <c r="AZH183" s="257"/>
      <c r="AZI183" s="257"/>
      <c r="AZJ183" s="257"/>
      <c r="AZK183" s="257"/>
      <c r="AZL183" s="257"/>
      <c r="AZM183" s="257"/>
      <c r="AZN183" s="257"/>
      <c r="AZO183" s="257"/>
      <c r="AZP183" s="257"/>
      <c r="AZQ183" s="257"/>
      <c r="AZR183" s="257"/>
      <c r="AZS183" s="257"/>
      <c r="AZT183" s="257"/>
      <c r="AZU183" s="257"/>
      <c r="AZV183" s="257"/>
      <c r="AZW183" s="257"/>
      <c r="AZX183" s="257"/>
      <c r="AZY183" s="257"/>
      <c r="AZZ183" s="257"/>
      <c r="BAA183" s="257"/>
      <c r="BAB183" s="257"/>
      <c r="BAC183" s="257"/>
      <c r="BAD183" s="257"/>
      <c r="BAE183" s="257"/>
      <c r="BAF183" s="257"/>
      <c r="BAG183" s="257"/>
      <c r="BAH183" s="257"/>
      <c r="BAI183" s="257"/>
      <c r="BAJ183" s="257"/>
      <c r="BAK183" s="257"/>
      <c r="BAL183" s="257"/>
      <c r="BAM183" s="257"/>
      <c r="BAN183" s="257"/>
      <c r="BAO183" s="257"/>
      <c r="BAP183" s="257"/>
      <c r="BAQ183" s="257"/>
      <c r="BAR183" s="257"/>
      <c r="BAS183" s="257"/>
      <c r="BAT183" s="257"/>
      <c r="BAU183" s="257"/>
      <c r="BAV183" s="257"/>
      <c r="BAW183" s="257"/>
      <c r="BAX183" s="257"/>
      <c r="BAY183" s="257"/>
      <c r="BAZ183" s="257"/>
      <c r="BBA183" s="257"/>
      <c r="BBB183" s="257"/>
      <c r="BBC183" s="257"/>
      <c r="BBD183" s="257"/>
      <c r="BBE183" s="257"/>
      <c r="BBF183" s="257"/>
      <c r="BBG183" s="257"/>
      <c r="BBH183" s="257"/>
      <c r="BBI183" s="257"/>
      <c r="BBJ183" s="257"/>
      <c r="BBK183" s="257"/>
      <c r="BBL183" s="257"/>
      <c r="BBM183" s="257"/>
      <c r="BBN183" s="257"/>
      <c r="BBO183" s="257"/>
      <c r="BBP183" s="257"/>
      <c r="BBQ183" s="257"/>
      <c r="BBR183" s="257"/>
      <c r="BBS183" s="257"/>
      <c r="BBT183" s="257"/>
      <c r="BBU183" s="257"/>
      <c r="BBV183" s="257"/>
      <c r="BBW183" s="257"/>
      <c r="BBX183" s="257"/>
      <c r="BBY183" s="257"/>
      <c r="BBZ183" s="257"/>
      <c r="BCA183" s="257"/>
      <c r="BCB183" s="257"/>
      <c r="BCC183" s="257"/>
      <c r="BCD183" s="257"/>
      <c r="BCE183" s="257"/>
      <c r="BCF183" s="257"/>
      <c r="BCG183" s="257"/>
      <c r="BCH183" s="257"/>
      <c r="BCI183" s="257"/>
      <c r="BCJ183" s="257"/>
      <c r="BCK183" s="257"/>
      <c r="BCL183" s="257"/>
      <c r="BCM183" s="257"/>
      <c r="BCN183" s="257"/>
      <c r="BCO183" s="257"/>
      <c r="BCP183" s="257"/>
      <c r="BCQ183" s="257"/>
      <c r="BCR183" s="257"/>
      <c r="BCS183" s="257"/>
      <c r="BCT183" s="257"/>
      <c r="BCU183" s="257"/>
      <c r="BCV183" s="257"/>
      <c r="BCW183" s="257"/>
      <c r="BCX183" s="257"/>
      <c r="BCY183" s="257"/>
      <c r="BCZ183" s="257"/>
      <c r="BDA183" s="257"/>
      <c r="BDB183" s="257"/>
      <c r="BDC183" s="257"/>
      <c r="BDD183" s="257"/>
      <c r="BDE183" s="257"/>
      <c r="BDF183" s="257"/>
      <c r="BDG183" s="257"/>
      <c r="BDH183" s="257"/>
      <c r="BDI183" s="257"/>
      <c r="BDJ183" s="257"/>
      <c r="BDK183" s="257"/>
      <c r="BDL183" s="257"/>
      <c r="BDM183" s="257"/>
      <c r="BDN183" s="257"/>
      <c r="BDO183" s="257"/>
      <c r="BDP183" s="257"/>
      <c r="BDQ183" s="257"/>
      <c r="BDR183" s="257"/>
      <c r="BDS183" s="257"/>
      <c r="BDT183" s="257"/>
      <c r="BDU183" s="257"/>
      <c r="BDV183" s="257"/>
      <c r="BDW183" s="257"/>
      <c r="BDX183" s="257"/>
      <c r="BDY183" s="257"/>
      <c r="BDZ183" s="257"/>
      <c r="BEA183" s="257"/>
      <c r="BEB183" s="257"/>
      <c r="BEC183" s="257"/>
      <c r="BED183" s="257"/>
      <c r="BEE183" s="257"/>
      <c r="BEF183" s="257"/>
      <c r="BEG183" s="257"/>
      <c r="BEH183" s="257"/>
      <c r="BEI183" s="257"/>
      <c r="BEJ183" s="257"/>
      <c r="BEK183" s="257"/>
      <c r="BEL183" s="257"/>
      <c r="BEM183" s="257"/>
      <c r="BEN183" s="257"/>
      <c r="BEO183" s="257"/>
      <c r="BEP183" s="257"/>
      <c r="BEQ183" s="257"/>
      <c r="BER183" s="257"/>
      <c r="BES183" s="257"/>
      <c r="BET183" s="257"/>
      <c r="BEU183" s="257"/>
      <c r="BEV183" s="257"/>
      <c r="BEW183" s="257"/>
      <c r="BEX183" s="257"/>
      <c r="BEY183" s="257"/>
      <c r="BEZ183" s="257"/>
      <c r="BFA183" s="257"/>
      <c r="BFB183" s="257"/>
      <c r="BFC183" s="257"/>
      <c r="BFD183" s="257"/>
      <c r="BFE183" s="257"/>
      <c r="BFF183" s="257"/>
      <c r="BFG183" s="257"/>
      <c r="BFH183" s="257"/>
      <c r="BFI183" s="257"/>
      <c r="BFJ183" s="257"/>
      <c r="BFK183" s="257"/>
      <c r="BFL183" s="257"/>
      <c r="BFM183" s="257"/>
      <c r="BFN183" s="257"/>
      <c r="BFO183" s="257"/>
      <c r="BFP183" s="257"/>
      <c r="BFQ183" s="257"/>
      <c r="BFR183" s="257"/>
      <c r="BFS183" s="257"/>
      <c r="BFT183" s="257"/>
      <c r="BFU183" s="257"/>
      <c r="BFV183" s="257"/>
      <c r="BFW183" s="257"/>
      <c r="BFX183" s="257"/>
      <c r="BFY183" s="257"/>
      <c r="BFZ183" s="257"/>
      <c r="BGA183" s="257"/>
      <c r="BGB183" s="257"/>
      <c r="BGC183" s="257"/>
      <c r="BGD183" s="257"/>
      <c r="BGE183" s="257"/>
      <c r="BGF183" s="257"/>
      <c r="BGG183" s="257"/>
      <c r="BGH183" s="257"/>
      <c r="BGI183" s="257"/>
      <c r="BGJ183" s="257"/>
      <c r="BGK183" s="257"/>
      <c r="BGL183" s="257"/>
      <c r="BGM183" s="257"/>
      <c r="BGN183" s="257"/>
      <c r="BGO183" s="257"/>
      <c r="BGP183" s="257"/>
      <c r="BGQ183" s="257"/>
      <c r="BGR183" s="257"/>
      <c r="BGS183" s="257"/>
      <c r="BGT183" s="257"/>
      <c r="BGU183" s="257"/>
      <c r="BGV183" s="257"/>
      <c r="BGW183" s="257"/>
      <c r="BGX183" s="257"/>
      <c r="BGY183" s="257"/>
      <c r="BGZ183" s="257"/>
      <c r="BHA183" s="257"/>
      <c r="BHB183" s="257"/>
      <c r="BHC183" s="257"/>
      <c r="BHD183" s="257"/>
      <c r="BHE183" s="257"/>
      <c r="BHF183" s="257"/>
      <c r="BHG183" s="257"/>
      <c r="BHH183" s="257"/>
      <c r="BHI183" s="257"/>
      <c r="BHJ183" s="257"/>
      <c r="BHK183" s="257"/>
      <c r="BHL183" s="257"/>
      <c r="BHM183" s="257"/>
      <c r="BHN183" s="257"/>
      <c r="BHO183" s="257"/>
      <c r="BHP183" s="257"/>
      <c r="BHQ183" s="257"/>
      <c r="BHR183" s="257"/>
      <c r="BHS183" s="257"/>
      <c r="BHT183" s="257"/>
      <c r="BHU183" s="257"/>
      <c r="BHV183" s="257"/>
      <c r="BHW183" s="257"/>
      <c r="BHX183" s="257"/>
      <c r="BHY183" s="257"/>
      <c r="BHZ183" s="257"/>
      <c r="BIA183" s="257"/>
      <c r="BIB183" s="257"/>
      <c r="BIC183" s="257"/>
      <c r="BID183" s="257"/>
      <c r="BIE183" s="257"/>
      <c r="BIF183" s="257"/>
      <c r="BIG183" s="257"/>
      <c r="BIH183" s="257"/>
      <c r="BII183" s="257"/>
      <c r="BIJ183" s="257"/>
      <c r="BIK183" s="257"/>
      <c r="BIL183" s="257"/>
      <c r="BIM183" s="257"/>
      <c r="BIN183" s="257"/>
      <c r="BIO183" s="257"/>
      <c r="BIP183" s="257"/>
      <c r="BIQ183" s="257"/>
      <c r="BIR183" s="257"/>
      <c r="BIS183" s="257"/>
      <c r="BIT183" s="257"/>
      <c r="BIU183" s="257"/>
      <c r="BIV183" s="257"/>
      <c r="BIW183" s="257"/>
      <c r="BIX183" s="257"/>
      <c r="BIY183" s="257"/>
      <c r="BIZ183" s="257"/>
      <c r="BJA183" s="257"/>
      <c r="BJB183" s="257"/>
      <c r="BJC183" s="257"/>
      <c r="BJD183" s="257"/>
      <c r="BJE183" s="257"/>
      <c r="BJF183" s="257"/>
      <c r="BJG183" s="257"/>
      <c r="BJH183" s="257"/>
      <c r="BJI183" s="257"/>
      <c r="BJJ183" s="257"/>
      <c r="BJK183" s="257"/>
      <c r="BJL183" s="257"/>
      <c r="BJM183" s="257"/>
      <c r="BJN183" s="257"/>
      <c r="BJO183" s="257"/>
      <c r="BJP183" s="257"/>
      <c r="BJQ183" s="257"/>
      <c r="BJR183" s="257"/>
      <c r="BJS183" s="257"/>
      <c r="BJT183" s="257"/>
      <c r="BJU183" s="257"/>
      <c r="BJV183" s="257"/>
      <c r="BJW183" s="257"/>
      <c r="BJX183" s="257"/>
      <c r="BJY183" s="257"/>
      <c r="BJZ183" s="257"/>
      <c r="BKA183" s="257"/>
      <c r="BKB183" s="257"/>
      <c r="BKC183" s="257"/>
      <c r="BKD183" s="257"/>
      <c r="BKE183" s="257"/>
      <c r="BKF183" s="257"/>
      <c r="BKG183" s="257"/>
      <c r="BKH183" s="257"/>
      <c r="BKI183" s="257"/>
      <c r="BKJ183" s="257"/>
      <c r="BKK183" s="257"/>
      <c r="BKL183" s="257"/>
      <c r="BKM183" s="257"/>
      <c r="BKN183" s="257"/>
      <c r="BKO183" s="257"/>
      <c r="BKP183" s="257"/>
      <c r="BKQ183" s="257"/>
      <c r="BKR183" s="257"/>
      <c r="BKS183" s="257"/>
      <c r="BKT183" s="257"/>
      <c r="BKU183" s="257"/>
      <c r="BKV183" s="257"/>
      <c r="BKW183" s="257"/>
      <c r="BKX183" s="257"/>
      <c r="BKY183" s="257"/>
      <c r="BKZ183" s="257"/>
      <c r="BLA183" s="257"/>
      <c r="BLB183" s="257"/>
      <c r="BLC183" s="257"/>
      <c r="BLD183" s="257"/>
      <c r="BLE183" s="257"/>
      <c r="BLF183" s="257"/>
      <c r="BLG183" s="257"/>
      <c r="BLH183" s="257"/>
      <c r="BLI183" s="257"/>
      <c r="BLJ183" s="257"/>
      <c r="BLK183" s="257"/>
      <c r="BLL183" s="257"/>
      <c r="BLM183" s="257"/>
      <c r="BLN183" s="257"/>
      <c r="BLO183" s="257"/>
      <c r="BLP183" s="257"/>
      <c r="BLQ183" s="257"/>
      <c r="BLR183" s="257"/>
      <c r="BLS183" s="257"/>
      <c r="BLT183" s="257"/>
      <c r="BLU183" s="257"/>
      <c r="BLV183" s="257"/>
      <c r="BLW183" s="257"/>
      <c r="BLX183" s="257"/>
      <c r="BLY183" s="257"/>
      <c r="BLZ183" s="257"/>
      <c r="BMA183" s="257"/>
      <c r="BMB183" s="257"/>
      <c r="BMC183" s="257"/>
      <c r="BMD183" s="257"/>
      <c r="BME183" s="257"/>
      <c r="BMF183" s="257"/>
      <c r="BMG183" s="257"/>
      <c r="BMH183" s="257"/>
      <c r="BMI183" s="257"/>
      <c r="BMJ183" s="257"/>
      <c r="BMK183" s="257"/>
      <c r="BML183" s="257"/>
      <c r="BMM183" s="257"/>
      <c r="BMN183" s="257"/>
      <c r="BMO183" s="257"/>
      <c r="BMP183" s="257"/>
      <c r="BMQ183" s="257"/>
      <c r="BMR183" s="257"/>
      <c r="BMS183" s="257"/>
      <c r="BMT183" s="257"/>
      <c r="BMU183" s="257"/>
      <c r="BMV183" s="257"/>
      <c r="BMW183" s="257"/>
      <c r="BMX183" s="257"/>
      <c r="BMY183" s="257"/>
      <c r="BMZ183" s="257"/>
      <c r="BNA183" s="257"/>
      <c r="BNB183" s="257"/>
      <c r="BNC183" s="257"/>
      <c r="BND183" s="257"/>
      <c r="BNE183" s="257"/>
      <c r="BNF183" s="257"/>
      <c r="BNG183" s="257"/>
      <c r="BNH183" s="257"/>
      <c r="BNI183" s="257"/>
      <c r="BNJ183" s="257"/>
      <c r="BNK183" s="257"/>
      <c r="BNL183" s="257"/>
      <c r="BNM183" s="257"/>
      <c r="BNN183" s="257"/>
      <c r="BNO183" s="257"/>
      <c r="BNP183" s="257"/>
      <c r="BNQ183" s="257"/>
      <c r="BNR183" s="257"/>
      <c r="BNS183" s="257"/>
      <c r="BNT183" s="257"/>
      <c r="BNU183" s="257"/>
      <c r="BNV183" s="257"/>
      <c r="BNW183" s="257"/>
      <c r="BNX183" s="257"/>
      <c r="BNY183" s="257"/>
      <c r="BNZ183" s="257"/>
      <c r="BOA183" s="257"/>
      <c r="BOB183" s="257"/>
      <c r="BOC183" s="257"/>
      <c r="BOD183" s="257"/>
      <c r="BOE183" s="257"/>
      <c r="BOF183" s="257"/>
      <c r="BOG183" s="257"/>
      <c r="BOH183" s="257"/>
      <c r="BOI183" s="257"/>
      <c r="BOJ183" s="257"/>
      <c r="BOK183" s="257"/>
      <c r="BOL183" s="257"/>
      <c r="BOM183" s="257"/>
      <c r="BON183" s="257"/>
      <c r="BOO183" s="257"/>
      <c r="BOP183" s="257"/>
      <c r="BOQ183" s="257"/>
      <c r="BOR183" s="257"/>
      <c r="BOS183" s="257"/>
      <c r="BOT183" s="257"/>
      <c r="BOU183" s="257"/>
      <c r="BOV183" s="257"/>
      <c r="BOW183" s="257"/>
      <c r="BOX183" s="257"/>
      <c r="BOY183" s="257"/>
      <c r="BOZ183" s="257"/>
      <c r="BPA183" s="257"/>
      <c r="BPB183" s="257"/>
      <c r="BPC183" s="257"/>
      <c r="BPD183" s="257"/>
      <c r="BPE183" s="257"/>
      <c r="BPF183" s="257"/>
      <c r="BPG183" s="257"/>
      <c r="BPH183" s="257"/>
      <c r="BPI183" s="257"/>
      <c r="BPJ183" s="257"/>
      <c r="BPK183" s="257"/>
      <c r="BPL183" s="257"/>
      <c r="BPM183" s="257"/>
      <c r="BPN183" s="257"/>
      <c r="BPO183" s="257"/>
      <c r="BPP183" s="257"/>
      <c r="BPQ183" s="257"/>
      <c r="BPR183" s="257"/>
      <c r="BPS183" s="257"/>
      <c r="BPT183" s="257"/>
      <c r="BPU183" s="257"/>
      <c r="BPV183" s="257"/>
      <c r="BPW183" s="257"/>
      <c r="BPX183" s="257"/>
      <c r="BPY183" s="257"/>
      <c r="BPZ183" s="257"/>
      <c r="BQA183" s="257"/>
      <c r="BQB183" s="257"/>
      <c r="BQC183" s="257"/>
      <c r="BQD183" s="257"/>
      <c r="BQE183" s="257"/>
      <c r="BQF183" s="257"/>
      <c r="BQG183" s="257"/>
      <c r="BQH183" s="257"/>
      <c r="BQI183" s="257"/>
      <c r="BQJ183" s="257"/>
      <c r="BQK183" s="257"/>
      <c r="BQL183" s="257"/>
      <c r="BQM183" s="257"/>
      <c r="BQN183" s="257"/>
      <c r="BQO183" s="257"/>
      <c r="BQP183" s="257"/>
      <c r="BQQ183" s="257"/>
      <c r="BQR183" s="257"/>
      <c r="BQS183" s="257"/>
      <c r="BQT183" s="257"/>
      <c r="BQU183" s="257"/>
      <c r="BQV183" s="257"/>
      <c r="BQW183" s="257"/>
      <c r="BQX183" s="257"/>
      <c r="BQY183" s="257"/>
      <c r="BQZ183" s="257"/>
      <c r="BRA183" s="257"/>
      <c r="BRB183" s="257"/>
      <c r="BRC183" s="257"/>
      <c r="BRD183" s="257"/>
      <c r="BRE183" s="257"/>
      <c r="BRF183" s="257"/>
      <c r="BRG183" s="257"/>
      <c r="BRH183" s="257"/>
      <c r="BRI183" s="257"/>
      <c r="BRJ183" s="257"/>
      <c r="BRK183" s="257"/>
      <c r="BRL183" s="257"/>
      <c r="BRM183" s="257"/>
      <c r="BRN183" s="257"/>
      <c r="BRO183" s="257"/>
      <c r="BRP183" s="257"/>
      <c r="BRQ183" s="257"/>
      <c r="BRR183" s="257"/>
      <c r="BRS183" s="257"/>
      <c r="BRT183" s="257"/>
      <c r="BRU183" s="257"/>
      <c r="BRV183" s="257"/>
      <c r="BRW183" s="257"/>
      <c r="BRX183" s="257"/>
      <c r="BRY183" s="257"/>
      <c r="BRZ183" s="257"/>
      <c r="BSA183" s="257"/>
      <c r="BSB183" s="257"/>
      <c r="BSC183" s="257"/>
      <c r="BSD183" s="257"/>
      <c r="BSE183" s="257"/>
      <c r="BSF183" s="257"/>
      <c r="BSG183" s="257"/>
      <c r="BSH183" s="257"/>
      <c r="BSI183" s="257"/>
      <c r="BSJ183" s="257"/>
      <c r="BSK183" s="257"/>
      <c r="BSL183" s="257"/>
      <c r="BSM183" s="257"/>
      <c r="BSN183" s="257"/>
      <c r="BSO183" s="257"/>
      <c r="BSP183" s="257"/>
      <c r="BSQ183" s="257"/>
      <c r="BSR183" s="257"/>
      <c r="BSS183" s="257"/>
      <c r="BST183" s="257"/>
      <c r="BSU183" s="257"/>
      <c r="BSV183" s="257"/>
      <c r="BSW183" s="257"/>
      <c r="BSX183" s="257"/>
      <c r="BSY183" s="257"/>
      <c r="BSZ183" s="257"/>
      <c r="BTA183" s="257"/>
      <c r="BTB183" s="257"/>
      <c r="BTC183" s="257"/>
      <c r="BTD183" s="257"/>
      <c r="BTE183" s="257"/>
      <c r="BTF183" s="257"/>
      <c r="BTG183" s="257"/>
      <c r="BTH183" s="257"/>
      <c r="BTI183" s="257"/>
      <c r="BTJ183" s="257"/>
      <c r="BTK183" s="257"/>
      <c r="BTL183" s="257"/>
      <c r="BTM183" s="257"/>
      <c r="BTN183" s="257"/>
      <c r="BTO183" s="257"/>
      <c r="BTP183" s="257"/>
      <c r="BTQ183" s="257"/>
      <c r="BTR183" s="257"/>
      <c r="BTS183" s="257"/>
      <c r="BTT183" s="257"/>
      <c r="BTU183" s="257"/>
      <c r="BTV183" s="257"/>
      <c r="BTW183" s="257"/>
      <c r="BTX183" s="257"/>
      <c r="BTY183" s="257"/>
      <c r="BTZ183" s="257"/>
      <c r="BUA183" s="257"/>
      <c r="BUB183" s="257"/>
      <c r="BUC183" s="257"/>
      <c r="BUD183" s="257"/>
      <c r="BUE183" s="257"/>
      <c r="BUF183" s="257"/>
      <c r="BUG183" s="257"/>
      <c r="BUH183" s="257"/>
      <c r="BUI183" s="257"/>
      <c r="BUJ183" s="257"/>
      <c r="BUK183" s="257"/>
      <c r="BUL183" s="257"/>
      <c r="BUM183" s="257"/>
      <c r="BUN183" s="257"/>
      <c r="BUO183" s="257"/>
      <c r="BUP183" s="257"/>
      <c r="BUQ183" s="257"/>
      <c r="BUR183" s="257"/>
      <c r="BUS183" s="257"/>
      <c r="BUT183" s="257"/>
      <c r="BUU183" s="257"/>
      <c r="BUV183" s="257"/>
      <c r="BUW183" s="257"/>
      <c r="BUX183" s="257"/>
      <c r="BUY183" s="257"/>
      <c r="BUZ183" s="257"/>
      <c r="BVA183" s="257"/>
      <c r="BVB183" s="257"/>
      <c r="BVC183" s="257"/>
      <c r="BVD183" s="257"/>
      <c r="BVE183" s="257"/>
      <c r="BVF183" s="257"/>
      <c r="BVG183" s="257"/>
      <c r="BVH183" s="257"/>
      <c r="BVI183" s="257"/>
      <c r="BVJ183" s="257"/>
      <c r="BVK183" s="257"/>
      <c r="BVL183" s="257"/>
      <c r="BVM183" s="257"/>
      <c r="BVN183" s="257"/>
      <c r="BVO183" s="257"/>
      <c r="BVP183" s="257"/>
      <c r="BVQ183" s="257"/>
      <c r="BVR183" s="257"/>
      <c r="BVS183" s="257"/>
      <c r="BVT183" s="257"/>
      <c r="BVU183" s="257"/>
      <c r="BVV183" s="257"/>
      <c r="BVW183" s="257"/>
      <c r="BVX183" s="257"/>
      <c r="BVY183" s="257"/>
      <c r="BVZ183" s="257"/>
      <c r="BWA183" s="257"/>
      <c r="BWB183" s="257"/>
      <c r="BWC183" s="257"/>
      <c r="BWD183" s="257"/>
      <c r="BWE183" s="257"/>
      <c r="BWF183" s="257"/>
      <c r="BWG183" s="257"/>
      <c r="BWH183" s="257"/>
      <c r="BWI183" s="257"/>
      <c r="BWJ183" s="257"/>
      <c r="BWK183" s="257"/>
      <c r="BWL183" s="257"/>
      <c r="BWM183" s="257"/>
      <c r="BWN183" s="257"/>
      <c r="BWO183" s="257"/>
      <c r="BWP183" s="257"/>
      <c r="BWQ183" s="257"/>
      <c r="BWR183" s="257"/>
      <c r="BWS183" s="257"/>
      <c r="BWT183" s="257"/>
      <c r="BWU183" s="257"/>
      <c r="BWV183" s="257"/>
      <c r="BWW183" s="257"/>
      <c r="BWX183" s="257"/>
      <c r="BWY183" s="257"/>
      <c r="BWZ183" s="257"/>
      <c r="BXA183" s="257"/>
      <c r="BXB183" s="257"/>
      <c r="BXC183" s="257"/>
      <c r="BXD183" s="257"/>
      <c r="BXE183" s="257"/>
      <c r="BXF183" s="257"/>
      <c r="BXG183" s="257"/>
      <c r="BXH183" s="257"/>
      <c r="BXI183" s="257"/>
      <c r="BXJ183" s="257"/>
      <c r="BXK183" s="257"/>
      <c r="BXL183" s="257"/>
      <c r="BXM183" s="257"/>
      <c r="BXN183" s="257"/>
      <c r="BXO183" s="257"/>
      <c r="BXP183" s="257"/>
      <c r="BXQ183" s="257"/>
      <c r="BXR183" s="257"/>
      <c r="BXS183" s="257"/>
      <c r="BXT183" s="257"/>
      <c r="BXU183" s="257"/>
      <c r="BXV183" s="257"/>
      <c r="BXW183" s="257"/>
      <c r="BXX183" s="257"/>
      <c r="BXY183" s="257"/>
      <c r="BXZ183" s="257"/>
      <c r="BYA183" s="257"/>
      <c r="BYB183" s="257"/>
      <c r="BYC183" s="257"/>
      <c r="BYD183" s="257"/>
      <c r="BYE183" s="257"/>
      <c r="BYF183" s="257"/>
      <c r="BYG183" s="257"/>
      <c r="BYH183" s="257"/>
      <c r="BYI183" s="257"/>
      <c r="BYJ183" s="257"/>
      <c r="BYK183" s="257"/>
      <c r="BYL183" s="257"/>
      <c r="BYM183" s="257"/>
      <c r="BYN183" s="257"/>
      <c r="BYO183" s="257"/>
      <c r="BYP183" s="257"/>
      <c r="BYQ183" s="257"/>
      <c r="BYR183" s="257"/>
      <c r="BYS183" s="257"/>
      <c r="BYT183" s="257"/>
      <c r="BYU183" s="257"/>
      <c r="BYV183" s="257"/>
      <c r="BYW183" s="257"/>
      <c r="BYX183" s="257"/>
      <c r="BYY183" s="257"/>
      <c r="BYZ183" s="257"/>
      <c r="BZA183" s="257"/>
      <c r="BZB183" s="257"/>
      <c r="BZC183" s="257"/>
      <c r="BZD183" s="257"/>
      <c r="BZE183" s="257"/>
      <c r="BZF183" s="257"/>
      <c r="BZG183" s="257"/>
      <c r="BZH183" s="257"/>
      <c r="BZI183" s="257"/>
      <c r="BZJ183" s="257"/>
      <c r="BZK183" s="257"/>
      <c r="BZL183" s="257"/>
      <c r="BZM183" s="257"/>
      <c r="BZN183" s="257"/>
      <c r="BZO183" s="257"/>
      <c r="BZP183" s="257"/>
      <c r="BZQ183" s="257"/>
      <c r="BZR183" s="257"/>
      <c r="BZS183" s="257"/>
      <c r="BZT183" s="257"/>
      <c r="BZU183" s="257"/>
      <c r="BZV183" s="257"/>
      <c r="BZW183" s="257"/>
      <c r="BZX183" s="257"/>
      <c r="BZY183" s="257"/>
      <c r="BZZ183" s="257"/>
      <c r="CAA183" s="257"/>
      <c r="CAB183" s="257"/>
      <c r="CAC183" s="257"/>
      <c r="CAD183" s="257"/>
      <c r="CAE183" s="257"/>
      <c r="CAF183" s="257"/>
      <c r="CAG183" s="257"/>
      <c r="CAH183" s="257"/>
      <c r="CAI183" s="257"/>
      <c r="CAJ183" s="257"/>
      <c r="CAK183" s="257"/>
      <c r="CAL183" s="257"/>
      <c r="CAM183" s="257"/>
      <c r="CAN183" s="257"/>
      <c r="CAO183" s="257"/>
      <c r="CAP183" s="257"/>
      <c r="CAQ183" s="257"/>
      <c r="CAR183" s="257"/>
      <c r="CAS183" s="257"/>
      <c r="CAT183" s="257"/>
      <c r="CAU183" s="257"/>
      <c r="CAV183" s="257"/>
      <c r="CAW183" s="257"/>
      <c r="CAX183" s="257"/>
      <c r="CAY183" s="257"/>
      <c r="CAZ183" s="257"/>
      <c r="CBA183" s="257"/>
      <c r="CBB183" s="257"/>
      <c r="CBC183" s="257"/>
      <c r="CBD183" s="257"/>
      <c r="CBE183" s="257"/>
      <c r="CBF183" s="257"/>
      <c r="CBG183" s="257"/>
      <c r="CBH183" s="257"/>
      <c r="CBI183" s="257"/>
      <c r="CBJ183" s="257"/>
      <c r="CBK183" s="257"/>
      <c r="CBL183" s="257"/>
      <c r="CBM183" s="257"/>
      <c r="CBN183" s="257"/>
      <c r="CBO183" s="257"/>
      <c r="CBP183" s="257"/>
      <c r="CBQ183" s="257"/>
      <c r="CBR183" s="257"/>
      <c r="CBS183" s="257"/>
      <c r="CBT183" s="257"/>
      <c r="CBU183" s="257"/>
      <c r="CBV183" s="257"/>
      <c r="CBW183" s="257"/>
      <c r="CBX183" s="257"/>
      <c r="CBY183" s="257"/>
      <c r="CBZ183" s="257"/>
      <c r="CCA183" s="257"/>
      <c r="CCB183" s="257"/>
      <c r="CCC183" s="257"/>
      <c r="CCD183" s="257"/>
      <c r="CCE183" s="257"/>
      <c r="CCF183" s="257"/>
      <c r="CCG183" s="257"/>
      <c r="CCH183" s="257"/>
      <c r="CCI183" s="257"/>
      <c r="CCJ183" s="257"/>
      <c r="CCK183" s="257"/>
      <c r="CCL183" s="257"/>
      <c r="CCM183" s="257"/>
      <c r="CCN183" s="257"/>
      <c r="CCO183" s="257"/>
      <c r="CCP183" s="257"/>
      <c r="CCQ183" s="257"/>
      <c r="CCR183" s="257"/>
      <c r="CCS183" s="257"/>
      <c r="CCT183" s="257"/>
      <c r="CCU183" s="257"/>
      <c r="CCV183" s="257"/>
      <c r="CCW183" s="257"/>
      <c r="CCX183" s="257"/>
      <c r="CCY183" s="257"/>
      <c r="CCZ183" s="257"/>
      <c r="CDA183" s="257"/>
      <c r="CDB183" s="257"/>
      <c r="CDC183" s="257"/>
      <c r="CDD183" s="257"/>
      <c r="CDE183" s="257"/>
      <c r="CDF183" s="257"/>
      <c r="CDG183" s="257"/>
      <c r="CDH183" s="257"/>
      <c r="CDI183" s="257"/>
      <c r="CDJ183" s="257"/>
      <c r="CDK183" s="257"/>
      <c r="CDL183" s="257"/>
      <c r="CDM183" s="257"/>
      <c r="CDN183" s="257"/>
      <c r="CDO183" s="257"/>
      <c r="CDP183" s="257"/>
      <c r="CDQ183" s="257"/>
      <c r="CDR183" s="257"/>
      <c r="CDS183" s="257"/>
      <c r="CDT183" s="257"/>
      <c r="CDU183" s="257"/>
      <c r="CDV183" s="257"/>
      <c r="CDW183" s="257"/>
      <c r="CDX183" s="257"/>
      <c r="CDY183" s="257"/>
      <c r="CDZ183" s="257"/>
      <c r="CEA183" s="257"/>
      <c r="CEB183" s="257"/>
      <c r="CEC183" s="257"/>
      <c r="CED183" s="257"/>
      <c r="CEE183" s="257"/>
      <c r="CEF183" s="257"/>
      <c r="CEG183" s="257"/>
      <c r="CEH183" s="257"/>
      <c r="CEI183" s="257"/>
      <c r="CEJ183" s="257"/>
      <c r="CEK183" s="257"/>
      <c r="CEL183" s="257"/>
      <c r="CEM183" s="257"/>
      <c r="CEN183" s="257"/>
      <c r="CEO183" s="257"/>
      <c r="CEP183" s="257"/>
      <c r="CEQ183" s="257"/>
      <c r="CER183" s="257"/>
      <c r="CES183" s="257"/>
      <c r="CET183" s="257"/>
      <c r="CEU183" s="257"/>
      <c r="CEV183" s="257"/>
      <c r="CEW183" s="257"/>
      <c r="CEX183" s="257"/>
      <c r="CEY183" s="257"/>
      <c r="CEZ183" s="257"/>
      <c r="CFA183" s="257"/>
      <c r="CFB183" s="257"/>
      <c r="CFC183" s="257"/>
      <c r="CFD183" s="257"/>
      <c r="CFE183" s="257"/>
      <c r="CFF183" s="257"/>
      <c r="CFG183" s="257"/>
      <c r="CFH183" s="257"/>
      <c r="CFI183" s="257"/>
      <c r="CFJ183" s="257"/>
      <c r="CFK183" s="257"/>
      <c r="CFL183" s="257"/>
      <c r="CFM183" s="257"/>
      <c r="CFN183" s="257"/>
      <c r="CFO183" s="257"/>
      <c r="CFP183" s="257"/>
      <c r="CFQ183" s="257"/>
      <c r="CFR183" s="257"/>
      <c r="CFS183" s="257"/>
      <c r="CFT183" s="257"/>
      <c r="CFU183" s="257"/>
      <c r="CFV183" s="257"/>
      <c r="CFW183" s="257"/>
      <c r="CFX183" s="257"/>
      <c r="CFY183" s="257"/>
      <c r="CFZ183" s="257"/>
      <c r="CGA183" s="257"/>
      <c r="CGB183" s="257"/>
      <c r="CGC183" s="257"/>
      <c r="CGD183" s="257"/>
      <c r="CGE183" s="257"/>
      <c r="CGF183" s="257"/>
      <c r="CGG183" s="257"/>
      <c r="CGH183" s="257"/>
      <c r="CGI183" s="257"/>
      <c r="CGJ183" s="257"/>
      <c r="CGK183" s="257"/>
      <c r="CGL183" s="257"/>
      <c r="CGM183" s="257"/>
      <c r="CGN183" s="257"/>
      <c r="CGO183" s="257"/>
      <c r="CGP183" s="257"/>
      <c r="CGQ183" s="257"/>
      <c r="CGR183" s="257"/>
      <c r="CGS183" s="257"/>
      <c r="CGT183" s="257"/>
      <c r="CGU183" s="257"/>
      <c r="CGV183" s="257"/>
      <c r="CGW183" s="257"/>
      <c r="CGX183" s="257"/>
      <c r="CGY183" s="257"/>
      <c r="CGZ183" s="257"/>
      <c r="CHA183" s="257"/>
      <c r="CHB183" s="257"/>
      <c r="CHC183" s="257"/>
      <c r="CHD183" s="257"/>
      <c r="CHE183" s="257"/>
      <c r="CHF183" s="257"/>
      <c r="CHG183" s="257"/>
      <c r="CHH183" s="257"/>
      <c r="CHI183" s="257"/>
      <c r="CHJ183" s="257"/>
      <c r="CHK183" s="257"/>
      <c r="CHL183" s="257"/>
      <c r="CHM183" s="257"/>
      <c r="CHN183" s="257"/>
      <c r="CHO183" s="257"/>
      <c r="CHP183" s="257"/>
      <c r="CHQ183" s="257"/>
      <c r="CHR183" s="257"/>
      <c r="CHS183" s="257"/>
      <c r="CHT183" s="257"/>
      <c r="CHU183" s="257"/>
      <c r="CHV183" s="257"/>
      <c r="CHW183" s="257"/>
      <c r="CHX183" s="257"/>
      <c r="CHY183" s="257"/>
      <c r="CHZ183" s="257"/>
      <c r="CIA183" s="257"/>
      <c r="CIB183" s="257"/>
      <c r="CIC183" s="257"/>
      <c r="CID183" s="257"/>
      <c r="CIE183" s="257"/>
      <c r="CIF183" s="257"/>
      <c r="CIG183" s="257"/>
      <c r="CIH183" s="257"/>
      <c r="CII183" s="257"/>
      <c r="CIJ183" s="257"/>
      <c r="CIK183" s="257"/>
      <c r="CIL183" s="257"/>
      <c r="CIM183" s="257"/>
      <c r="CIN183" s="257"/>
      <c r="CIO183" s="257"/>
      <c r="CIP183" s="257"/>
      <c r="CIQ183" s="257"/>
      <c r="CIR183" s="257"/>
      <c r="CIS183" s="257"/>
      <c r="CIT183" s="257"/>
      <c r="CIU183" s="257"/>
      <c r="CIV183" s="257"/>
      <c r="CIW183" s="257"/>
      <c r="CIX183" s="257"/>
      <c r="CIY183" s="257"/>
      <c r="CIZ183" s="257"/>
      <c r="CJA183" s="257"/>
      <c r="CJB183" s="257"/>
      <c r="CJC183" s="257"/>
      <c r="CJD183" s="257"/>
      <c r="CJE183" s="257"/>
      <c r="CJF183" s="257"/>
      <c r="CJG183" s="257"/>
      <c r="CJH183" s="257"/>
      <c r="CJI183" s="257"/>
      <c r="CJJ183" s="257"/>
      <c r="CJK183" s="257"/>
      <c r="CJL183" s="257"/>
      <c r="CJM183" s="257"/>
      <c r="CJN183" s="257"/>
      <c r="CJO183" s="257"/>
      <c r="CJP183" s="257"/>
      <c r="CJQ183" s="257"/>
      <c r="CJR183" s="257"/>
      <c r="CJS183" s="257"/>
      <c r="CJT183" s="257"/>
      <c r="CJU183" s="257"/>
      <c r="CJV183" s="257"/>
      <c r="CJW183" s="257"/>
      <c r="CJX183" s="257"/>
      <c r="CJY183" s="257"/>
      <c r="CJZ183" s="257"/>
      <c r="CKA183" s="257"/>
      <c r="CKB183" s="257"/>
      <c r="CKC183" s="257"/>
      <c r="CKD183" s="257"/>
      <c r="CKE183" s="257"/>
      <c r="CKF183" s="257"/>
      <c r="CKG183" s="257"/>
      <c r="CKH183" s="257"/>
      <c r="CKI183" s="257"/>
      <c r="CKJ183" s="257"/>
      <c r="CKK183" s="257"/>
      <c r="CKL183" s="257"/>
      <c r="CKM183" s="257"/>
      <c r="CKN183" s="257"/>
      <c r="CKO183" s="257"/>
      <c r="CKP183" s="257"/>
      <c r="CKQ183" s="257"/>
      <c r="CKR183" s="257"/>
      <c r="CKS183" s="257"/>
      <c r="CKT183" s="257"/>
      <c r="CKU183" s="257"/>
      <c r="CKV183" s="257"/>
      <c r="CKW183" s="257"/>
      <c r="CKX183" s="257"/>
      <c r="CKY183" s="257"/>
      <c r="CKZ183" s="257"/>
      <c r="CLA183" s="257"/>
      <c r="CLB183" s="257"/>
      <c r="CLC183" s="257"/>
      <c r="CLD183" s="257"/>
      <c r="CLE183" s="257"/>
      <c r="CLF183" s="257"/>
      <c r="CLG183" s="257"/>
      <c r="CLH183" s="257"/>
      <c r="CLI183" s="257"/>
      <c r="CLJ183" s="257"/>
      <c r="CLK183" s="257"/>
      <c r="CLL183" s="257"/>
      <c r="CLM183" s="257"/>
      <c r="CLN183" s="257"/>
      <c r="CLO183" s="257"/>
      <c r="CLP183" s="257"/>
      <c r="CLQ183" s="257"/>
      <c r="CLR183" s="257"/>
      <c r="CLS183" s="257"/>
      <c r="CLT183" s="257"/>
      <c r="CLU183" s="257"/>
      <c r="CLV183" s="257"/>
      <c r="CLW183" s="257"/>
      <c r="CLX183" s="257"/>
      <c r="CLY183" s="257"/>
      <c r="CLZ183" s="257"/>
      <c r="CMA183" s="257"/>
      <c r="CMB183" s="257"/>
      <c r="CMC183" s="257"/>
      <c r="CMD183" s="257"/>
      <c r="CME183" s="257"/>
      <c r="CMF183" s="257"/>
      <c r="CMG183" s="257"/>
      <c r="CMH183" s="257"/>
      <c r="CMI183" s="257"/>
      <c r="CMJ183" s="257"/>
      <c r="CMK183" s="257"/>
      <c r="CML183" s="257"/>
      <c r="CMM183" s="257"/>
      <c r="CMN183" s="257"/>
      <c r="CMO183" s="257"/>
      <c r="CMP183" s="257"/>
      <c r="CMQ183" s="257"/>
      <c r="CMR183" s="257"/>
      <c r="CMS183" s="257"/>
      <c r="CMT183" s="257"/>
      <c r="CMU183" s="257"/>
      <c r="CMV183" s="257"/>
      <c r="CMW183" s="257"/>
      <c r="CMX183" s="257"/>
      <c r="CMY183" s="257"/>
      <c r="CMZ183" s="257"/>
      <c r="CNA183" s="257"/>
      <c r="CNB183" s="257"/>
      <c r="CNC183" s="257"/>
      <c r="CND183" s="257"/>
      <c r="CNE183" s="257"/>
      <c r="CNF183" s="257"/>
      <c r="CNG183" s="257"/>
      <c r="CNH183" s="257"/>
      <c r="CNI183" s="257"/>
      <c r="CNJ183" s="257"/>
      <c r="CNK183" s="257"/>
      <c r="CNL183" s="257"/>
      <c r="CNM183" s="257"/>
      <c r="CNN183" s="257"/>
      <c r="CNO183" s="257"/>
      <c r="CNP183" s="257"/>
      <c r="CNQ183" s="257"/>
      <c r="CNR183" s="257"/>
      <c r="CNS183" s="257"/>
      <c r="CNT183" s="257"/>
      <c r="CNU183" s="257"/>
      <c r="CNV183" s="257"/>
      <c r="CNW183" s="257"/>
      <c r="CNX183" s="257"/>
      <c r="CNY183" s="257"/>
      <c r="CNZ183" s="257"/>
      <c r="COA183" s="257"/>
      <c r="COB183" s="257"/>
      <c r="COC183" s="257"/>
      <c r="COD183" s="257"/>
      <c r="COE183" s="257"/>
      <c r="COF183" s="257"/>
      <c r="COG183" s="257"/>
      <c r="COH183" s="257"/>
      <c r="COI183" s="257"/>
      <c r="COJ183" s="257"/>
      <c r="COK183" s="257"/>
      <c r="COL183" s="257"/>
      <c r="COM183" s="257"/>
      <c r="CON183" s="257"/>
      <c r="COO183" s="257"/>
      <c r="COP183" s="257"/>
      <c r="COQ183" s="257"/>
      <c r="COR183" s="257"/>
      <c r="COS183" s="257"/>
      <c r="COT183" s="257"/>
      <c r="COU183" s="257"/>
      <c r="COV183" s="257"/>
      <c r="COW183" s="257"/>
      <c r="COX183" s="257"/>
      <c r="COY183" s="257"/>
      <c r="COZ183" s="257"/>
      <c r="CPA183" s="257"/>
      <c r="CPB183" s="257"/>
      <c r="CPC183" s="257"/>
      <c r="CPD183" s="257"/>
      <c r="CPE183" s="257"/>
      <c r="CPF183" s="257"/>
      <c r="CPG183" s="257"/>
      <c r="CPH183" s="257"/>
      <c r="CPI183" s="257"/>
      <c r="CPJ183" s="257"/>
      <c r="CPK183" s="257"/>
      <c r="CPL183" s="257"/>
      <c r="CPM183" s="257"/>
      <c r="CPN183" s="257"/>
      <c r="CPO183" s="257"/>
      <c r="CPP183" s="257"/>
      <c r="CPQ183" s="257"/>
      <c r="CPR183" s="257"/>
      <c r="CPS183" s="257"/>
      <c r="CPT183" s="257"/>
      <c r="CPU183" s="257"/>
      <c r="CPV183" s="257"/>
      <c r="CPW183" s="257"/>
      <c r="CPX183" s="257"/>
      <c r="CPY183" s="257"/>
      <c r="CPZ183" s="257"/>
      <c r="CQA183" s="257"/>
      <c r="CQB183" s="257"/>
      <c r="CQC183" s="257"/>
      <c r="CQD183" s="257"/>
      <c r="CQE183" s="257"/>
      <c r="CQF183" s="257"/>
      <c r="CQG183" s="257"/>
      <c r="CQH183" s="257"/>
      <c r="CQI183" s="257"/>
      <c r="CQJ183" s="257"/>
      <c r="CQK183" s="257"/>
      <c r="CQL183" s="257"/>
      <c r="CQM183" s="257"/>
      <c r="CQN183" s="257"/>
      <c r="CQO183" s="257"/>
      <c r="CQP183" s="257"/>
      <c r="CQQ183" s="257"/>
      <c r="CQR183" s="257"/>
      <c r="CQS183" s="257"/>
      <c r="CQT183" s="257"/>
      <c r="CQU183" s="257"/>
      <c r="CQV183" s="257"/>
      <c r="CQW183" s="257"/>
      <c r="CQX183" s="257"/>
      <c r="CQY183" s="257"/>
      <c r="CQZ183" s="257"/>
      <c r="CRA183" s="257"/>
      <c r="CRB183" s="257"/>
      <c r="CRC183" s="257"/>
      <c r="CRD183" s="257"/>
      <c r="CRE183" s="257"/>
      <c r="CRF183" s="257"/>
      <c r="CRG183" s="257"/>
      <c r="CRH183" s="257"/>
      <c r="CRI183" s="257"/>
      <c r="CRJ183" s="257"/>
      <c r="CRK183" s="257"/>
      <c r="CRL183" s="257"/>
      <c r="CRM183" s="257"/>
      <c r="CRN183" s="257"/>
      <c r="CRO183" s="257"/>
      <c r="CRP183" s="257"/>
      <c r="CRQ183" s="257"/>
      <c r="CRR183" s="257"/>
      <c r="CRS183" s="257"/>
      <c r="CRT183" s="257"/>
      <c r="CRU183" s="257"/>
      <c r="CRV183" s="257"/>
      <c r="CRW183" s="257"/>
      <c r="CRX183" s="257"/>
      <c r="CRY183" s="257"/>
      <c r="CRZ183" s="257"/>
      <c r="CSA183" s="257"/>
      <c r="CSB183" s="257"/>
      <c r="CSC183" s="257"/>
      <c r="CSD183" s="257"/>
      <c r="CSE183" s="257"/>
      <c r="CSF183" s="257"/>
      <c r="CSG183" s="257"/>
      <c r="CSH183" s="257"/>
      <c r="CSI183" s="257"/>
      <c r="CSJ183" s="257"/>
      <c r="CSK183" s="257"/>
      <c r="CSL183" s="257"/>
      <c r="CSM183" s="257"/>
      <c r="CSN183" s="257"/>
      <c r="CSO183" s="257"/>
      <c r="CSP183" s="257"/>
      <c r="CSQ183" s="257"/>
      <c r="CSR183" s="257"/>
      <c r="CSS183" s="257"/>
      <c r="CST183" s="257"/>
      <c r="CSU183" s="257"/>
      <c r="CSV183" s="257"/>
      <c r="CSW183" s="257"/>
      <c r="CSX183" s="257"/>
      <c r="CSY183" s="257"/>
      <c r="CSZ183" s="257"/>
      <c r="CTA183" s="257"/>
      <c r="CTB183" s="257"/>
      <c r="CTC183" s="257"/>
      <c r="CTD183" s="257"/>
      <c r="CTE183" s="257"/>
      <c r="CTF183" s="257"/>
      <c r="CTG183" s="257"/>
      <c r="CTH183" s="257"/>
      <c r="CTI183" s="257"/>
      <c r="CTJ183" s="257"/>
      <c r="CTK183" s="257"/>
      <c r="CTL183" s="257"/>
      <c r="CTM183" s="257"/>
      <c r="CTN183" s="257"/>
      <c r="CTO183" s="257"/>
      <c r="CTP183" s="257"/>
      <c r="CTQ183" s="257"/>
      <c r="CTR183" s="257"/>
      <c r="CTS183" s="257"/>
      <c r="CTT183" s="257"/>
      <c r="CTU183" s="257"/>
      <c r="CTV183" s="257"/>
      <c r="CTW183" s="257"/>
      <c r="CTX183" s="257"/>
      <c r="CTY183" s="257"/>
      <c r="CTZ183" s="257"/>
      <c r="CUA183" s="257"/>
      <c r="CUB183" s="257"/>
      <c r="CUC183" s="257"/>
      <c r="CUD183" s="257"/>
      <c r="CUE183" s="257"/>
      <c r="CUF183" s="257"/>
      <c r="CUG183" s="257"/>
      <c r="CUH183" s="257"/>
      <c r="CUI183" s="257"/>
      <c r="CUJ183" s="257"/>
      <c r="CUK183" s="257"/>
      <c r="CUL183" s="257"/>
      <c r="CUM183" s="257"/>
      <c r="CUN183" s="257"/>
      <c r="CUO183" s="257"/>
      <c r="CUP183" s="257"/>
      <c r="CUQ183" s="257"/>
      <c r="CUR183" s="257"/>
      <c r="CUS183" s="257"/>
      <c r="CUT183" s="257"/>
      <c r="CUU183" s="257"/>
      <c r="CUV183" s="257"/>
      <c r="CUW183" s="257"/>
      <c r="CUX183" s="257"/>
      <c r="CUY183" s="257"/>
      <c r="CUZ183" s="257"/>
      <c r="CVA183" s="257"/>
      <c r="CVB183" s="257"/>
      <c r="CVC183" s="257"/>
      <c r="CVD183" s="257"/>
      <c r="CVE183" s="257"/>
      <c r="CVF183" s="257"/>
      <c r="CVG183" s="257"/>
      <c r="CVH183" s="257"/>
      <c r="CVI183" s="257"/>
      <c r="CVJ183" s="257"/>
      <c r="CVK183" s="257"/>
      <c r="CVL183" s="257"/>
      <c r="CVM183" s="257"/>
      <c r="CVN183" s="257"/>
      <c r="CVO183" s="257"/>
      <c r="CVP183" s="257"/>
      <c r="CVQ183" s="257"/>
      <c r="CVR183" s="257"/>
      <c r="CVS183" s="257"/>
      <c r="CVT183" s="257"/>
      <c r="CVU183" s="257"/>
      <c r="CVV183" s="257"/>
      <c r="CVW183" s="257"/>
      <c r="CVX183" s="257"/>
      <c r="CVY183" s="257"/>
      <c r="CVZ183" s="257"/>
      <c r="CWA183" s="257"/>
      <c r="CWB183" s="257"/>
      <c r="CWC183" s="257"/>
      <c r="CWD183" s="257"/>
      <c r="CWE183" s="257"/>
      <c r="CWF183" s="257"/>
      <c r="CWG183" s="257"/>
      <c r="CWH183" s="257"/>
      <c r="CWI183" s="257"/>
      <c r="CWJ183" s="257"/>
      <c r="CWK183" s="257"/>
      <c r="CWL183" s="257"/>
      <c r="CWM183" s="257"/>
      <c r="CWN183" s="257"/>
      <c r="CWO183" s="257"/>
      <c r="CWP183" s="257"/>
      <c r="CWQ183" s="257"/>
      <c r="CWR183" s="257"/>
      <c r="CWS183" s="257"/>
      <c r="CWT183" s="257"/>
      <c r="CWU183" s="257"/>
      <c r="CWV183" s="257"/>
      <c r="CWW183" s="257"/>
      <c r="CWX183" s="257"/>
      <c r="CWY183" s="257"/>
      <c r="CWZ183" s="257"/>
      <c r="CXA183" s="257"/>
      <c r="CXB183" s="257"/>
      <c r="CXC183" s="257"/>
      <c r="CXD183" s="257"/>
      <c r="CXE183" s="257"/>
      <c r="CXF183" s="257"/>
      <c r="CXG183" s="257"/>
      <c r="CXH183" s="257"/>
      <c r="CXI183" s="257"/>
      <c r="CXJ183" s="257"/>
      <c r="CXK183" s="257"/>
      <c r="CXL183" s="257"/>
      <c r="CXM183" s="257"/>
      <c r="CXN183" s="257"/>
      <c r="CXO183" s="257"/>
      <c r="CXP183" s="257"/>
      <c r="CXQ183" s="257"/>
      <c r="CXR183" s="257"/>
      <c r="CXS183" s="257"/>
      <c r="CXT183" s="257"/>
      <c r="CXU183" s="257"/>
      <c r="CXV183" s="257"/>
      <c r="CXW183" s="257"/>
      <c r="CXX183" s="257"/>
      <c r="CXY183" s="257"/>
      <c r="CXZ183" s="257"/>
      <c r="CYA183" s="257"/>
      <c r="CYB183" s="257"/>
      <c r="CYC183" s="257"/>
      <c r="CYD183" s="257"/>
      <c r="CYE183" s="257"/>
      <c r="CYF183" s="257"/>
      <c r="CYG183" s="257"/>
      <c r="CYH183" s="257"/>
      <c r="CYI183" s="257"/>
      <c r="CYJ183" s="257"/>
      <c r="CYK183" s="257"/>
      <c r="CYL183" s="257"/>
      <c r="CYM183" s="257"/>
      <c r="CYN183" s="257"/>
      <c r="CYO183" s="257"/>
      <c r="CYP183" s="257"/>
      <c r="CYQ183" s="257"/>
      <c r="CYR183" s="257"/>
      <c r="CYS183" s="257"/>
      <c r="CYT183" s="257"/>
      <c r="CYU183" s="257"/>
      <c r="CYV183" s="257"/>
      <c r="CYW183" s="257"/>
      <c r="CYX183" s="257"/>
      <c r="CYY183" s="257"/>
      <c r="CYZ183" s="257"/>
      <c r="CZA183" s="257"/>
      <c r="CZB183" s="257"/>
      <c r="CZC183" s="257"/>
      <c r="CZD183" s="257"/>
      <c r="CZE183" s="257"/>
      <c r="CZF183" s="257"/>
      <c r="CZG183" s="257"/>
      <c r="CZH183" s="257"/>
      <c r="CZI183" s="257"/>
      <c r="CZJ183" s="257"/>
      <c r="CZK183" s="257"/>
      <c r="CZL183" s="257"/>
      <c r="CZM183" s="257"/>
      <c r="CZN183" s="257"/>
      <c r="CZO183" s="257"/>
      <c r="CZP183" s="257"/>
      <c r="CZQ183" s="257"/>
      <c r="CZR183" s="257"/>
      <c r="CZS183" s="257"/>
      <c r="CZT183" s="257"/>
      <c r="CZU183" s="257"/>
      <c r="CZV183" s="257"/>
      <c r="CZW183" s="257"/>
      <c r="CZX183" s="257"/>
      <c r="CZY183" s="257"/>
      <c r="CZZ183" s="257"/>
      <c r="DAA183" s="257"/>
      <c r="DAB183" s="257"/>
      <c r="DAC183" s="257"/>
      <c r="DAD183" s="257"/>
      <c r="DAE183" s="257"/>
      <c r="DAF183" s="257"/>
      <c r="DAG183" s="257"/>
      <c r="DAH183" s="257"/>
      <c r="DAI183" s="257"/>
      <c r="DAJ183" s="257"/>
      <c r="DAK183" s="257"/>
      <c r="DAL183" s="257"/>
      <c r="DAM183" s="257"/>
      <c r="DAN183" s="257"/>
      <c r="DAO183" s="257"/>
      <c r="DAP183" s="257"/>
      <c r="DAQ183" s="257"/>
      <c r="DAR183" s="257"/>
      <c r="DAS183" s="257"/>
      <c r="DAT183" s="257"/>
      <c r="DAU183" s="257"/>
      <c r="DAV183" s="257"/>
      <c r="DAW183" s="257"/>
      <c r="DAX183" s="257"/>
      <c r="DAY183" s="257"/>
      <c r="DAZ183" s="257"/>
      <c r="DBA183" s="257"/>
      <c r="DBB183" s="257"/>
      <c r="DBC183" s="257"/>
      <c r="DBD183" s="257"/>
      <c r="DBE183" s="257"/>
      <c r="DBF183" s="257"/>
      <c r="DBG183" s="257"/>
      <c r="DBH183" s="257"/>
      <c r="DBI183" s="257"/>
      <c r="DBJ183" s="257"/>
      <c r="DBK183" s="257"/>
      <c r="DBL183" s="257"/>
      <c r="DBM183" s="257"/>
      <c r="DBN183" s="257"/>
      <c r="DBO183" s="257"/>
      <c r="DBP183" s="257"/>
      <c r="DBQ183" s="257"/>
      <c r="DBR183" s="257"/>
      <c r="DBS183" s="257"/>
      <c r="DBT183" s="257"/>
      <c r="DBU183" s="257"/>
      <c r="DBV183" s="257"/>
      <c r="DBW183" s="257"/>
      <c r="DBX183" s="257"/>
      <c r="DBY183" s="257"/>
      <c r="DBZ183" s="257"/>
      <c r="DCA183" s="257"/>
      <c r="DCB183" s="257"/>
      <c r="DCC183" s="257"/>
      <c r="DCD183" s="257"/>
      <c r="DCE183" s="257"/>
      <c r="DCF183" s="257"/>
      <c r="DCG183" s="257"/>
      <c r="DCH183" s="257"/>
      <c r="DCI183" s="257"/>
      <c r="DCJ183" s="257"/>
      <c r="DCK183" s="257"/>
      <c r="DCL183" s="257"/>
      <c r="DCM183" s="257"/>
      <c r="DCN183" s="257"/>
      <c r="DCO183" s="257"/>
      <c r="DCP183" s="257"/>
      <c r="DCQ183" s="257"/>
      <c r="DCR183" s="257"/>
      <c r="DCS183" s="257"/>
      <c r="DCT183" s="257"/>
      <c r="DCU183" s="257"/>
      <c r="DCV183" s="257"/>
      <c r="DCW183" s="257"/>
      <c r="DCX183" s="257"/>
      <c r="DCY183" s="257"/>
      <c r="DCZ183" s="257"/>
      <c r="DDA183" s="257"/>
      <c r="DDB183" s="257"/>
      <c r="DDC183" s="257"/>
      <c r="DDD183" s="257"/>
      <c r="DDE183" s="257"/>
      <c r="DDF183" s="257"/>
      <c r="DDG183" s="257"/>
      <c r="DDH183" s="257"/>
      <c r="DDI183" s="257"/>
      <c r="DDJ183" s="257"/>
      <c r="DDK183" s="257"/>
      <c r="DDL183" s="257"/>
      <c r="DDM183" s="257"/>
      <c r="DDN183" s="257"/>
      <c r="DDO183" s="257"/>
      <c r="DDP183" s="257"/>
      <c r="DDQ183" s="257"/>
      <c r="DDR183" s="257"/>
      <c r="DDS183" s="257"/>
      <c r="DDT183" s="257"/>
      <c r="DDU183" s="257"/>
      <c r="DDV183" s="257"/>
      <c r="DDW183" s="257"/>
      <c r="DDX183" s="257"/>
      <c r="DDY183" s="257"/>
      <c r="DDZ183" s="257"/>
      <c r="DEA183" s="257"/>
      <c r="DEB183" s="257"/>
      <c r="DEC183" s="257"/>
      <c r="DED183" s="257"/>
      <c r="DEE183" s="257"/>
      <c r="DEF183" s="257"/>
      <c r="DEG183" s="257"/>
      <c r="DEH183" s="257"/>
      <c r="DEI183" s="257"/>
      <c r="DEJ183" s="257"/>
      <c r="DEK183" s="257"/>
      <c r="DEL183" s="257"/>
      <c r="DEM183" s="257"/>
      <c r="DEN183" s="257"/>
      <c r="DEO183" s="257"/>
      <c r="DEP183" s="257"/>
      <c r="DEQ183" s="257"/>
      <c r="DER183" s="257"/>
      <c r="DES183" s="257"/>
      <c r="DET183" s="257"/>
      <c r="DEU183" s="257"/>
      <c r="DEV183" s="257"/>
      <c r="DEW183" s="257"/>
      <c r="DEX183" s="257"/>
      <c r="DEY183" s="257"/>
      <c r="DEZ183" s="257"/>
      <c r="DFA183" s="257"/>
      <c r="DFB183" s="257"/>
      <c r="DFC183" s="257"/>
      <c r="DFD183" s="257"/>
      <c r="DFE183" s="257"/>
      <c r="DFF183" s="257"/>
      <c r="DFG183" s="257"/>
      <c r="DFH183" s="257"/>
      <c r="DFI183" s="257"/>
      <c r="DFJ183" s="257"/>
      <c r="DFK183" s="257"/>
      <c r="DFL183" s="257"/>
      <c r="DFM183" s="257"/>
      <c r="DFN183" s="257"/>
      <c r="DFO183" s="257"/>
      <c r="DFP183" s="257"/>
      <c r="DFQ183" s="257"/>
      <c r="DFR183" s="257"/>
      <c r="DFS183" s="257"/>
      <c r="DFT183" s="257"/>
      <c r="DFU183" s="257"/>
      <c r="DFV183" s="257"/>
      <c r="DFW183" s="257"/>
      <c r="DFX183" s="257"/>
      <c r="DFY183" s="257"/>
      <c r="DFZ183" s="257"/>
      <c r="DGA183" s="257"/>
      <c r="DGB183" s="257"/>
      <c r="DGC183" s="257"/>
      <c r="DGD183" s="257"/>
      <c r="DGE183" s="257"/>
      <c r="DGF183" s="257"/>
      <c r="DGG183" s="257"/>
      <c r="DGH183" s="257"/>
      <c r="DGI183" s="257"/>
      <c r="DGJ183" s="257"/>
      <c r="DGK183" s="257"/>
      <c r="DGL183" s="257"/>
      <c r="DGM183" s="257"/>
      <c r="DGN183" s="257"/>
      <c r="DGO183" s="257"/>
      <c r="DGP183" s="257"/>
      <c r="DGQ183" s="257"/>
      <c r="DGR183" s="257"/>
      <c r="DGS183" s="257"/>
      <c r="DGT183" s="257"/>
      <c r="DGU183" s="257"/>
      <c r="DGV183" s="257"/>
      <c r="DGW183" s="257"/>
      <c r="DGX183" s="257"/>
      <c r="DGY183" s="257"/>
      <c r="DGZ183" s="257"/>
      <c r="DHA183" s="257"/>
      <c r="DHB183" s="257"/>
      <c r="DHC183" s="257"/>
      <c r="DHD183" s="257"/>
      <c r="DHE183" s="257"/>
      <c r="DHF183" s="257"/>
      <c r="DHG183" s="257"/>
      <c r="DHH183" s="257"/>
      <c r="DHI183" s="257"/>
      <c r="DHJ183" s="257"/>
      <c r="DHK183" s="257"/>
      <c r="DHL183" s="257"/>
      <c r="DHM183" s="257"/>
      <c r="DHN183" s="257"/>
      <c r="DHO183" s="257"/>
      <c r="DHP183" s="257"/>
      <c r="DHQ183" s="257"/>
      <c r="DHR183" s="257"/>
      <c r="DHS183" s="257"/>
      <c r="DHT183" s="257"/>
      <c r="DHU183" s="257"/>
      <c r="DHV183" s="257"/>
      <c r="DHW183" s="257"/>
      <c r="DHX183" s="257"/>
      <c r="DHY183" s="257"/>
      <c r="DHZ183" s="257"/>
      <c r="DIA183" s="257"/>
      <c r="DIB183" s="257"/>
      <c r="DIC183" s="257"/>
      <c r="DID183" s="257"/>
      <c r="DIE183" s="257"/>
      <c r="DIF183" s="257"/>
      <c r="DIG183" s="257"/>
      <c r="DIH183" s="257"/>
      <c r="DII183" s="257"/>
      <c r="DIJ183" s="257"/>
      <c r="DIK183" s="257"/>
      <c r="DIL183" s="257"/>
      <c r="DIM183" s="257"/>
      <c r="DIN183" s="257"/>
      <c r="DIO183" s="257"/>
      <c r="DIP183" s="257"/>
      <c r="DIQ183" s="257"/>
      <c r="DIR183" s="257"/>
      <c r="DIS183" s="257"/>
      <c r="DIT183" s="257"/>
      <c r="DIU183" s="257"/>
      <c r="DIV183" s="257"/>
      <c r="DIW183" s="257"/>
      <c r="DIX183" s="257"/>
      <c r="DIY183" s="257"/>
      <c r="DIZ183" s="257"/>
      <c r="DJA183" s="257"/>
      <c r="DJB183" s="257"/>
      <c r="DJC183" s="257"/>
      <c r="DJD183" s="257"/>
      <c r="DJE183" s="257"/>
      <c r="DJF183" s="257"/>
      <c r="DJG183" s="257"/>
      <c r="DJH183" s="257"/>
      <c r="DJI183" s="257"/>
      <c r="DJJ183" s="257"/>
      <c r="DJK183" s="257"/>
      <c r="DJL183" s="257"/>
      <c r="DJM183" s="257"/>
      <c r="DJN183" s="257"/>
      <c r="DJO183" s="257"/>
      <c r="DJP183" s="257"/>
      <c r="DJQ183" s="257"/>
      <c r="DJR183" s="257"/>
      <c r="DJS183" s="257"/>
      <c r="DJT183" s="257"/>
      <c r="DJU183" s="257"/>
      <c r="DJV183" s="257"/>
      <c r="DJW183" s="257"/>
      <c r="DJX183" s="257"/>
      <c r="DJY183" s="257"/>
      <c r="DJZ183" s="257"/>
      <c r="DKA183" s="257"/>
      <c r="DKB183" s="257"/>
      <c r="DKC183" s="257"/>
      <c r="DKD183" s="257"/>
      <c r="DKE183" s="257"/>
      <c r="DKF183" s="257"/>
      <c r="DKG183" s="257"/>
      <c r="DKH183" s="257"/>
      <c r="DKI183" s="257"/>
      <c r="DKJ183" s="257"/>
      <c r="DKK183" s="257"/>
      <c r="DKL183" s="257"/>
      <c r="DKM183" s="257"/>
      <c r="DKN183" s="257"/>
      <c r="DKO183" s="257"/>
      <c r="DKP183" s="257"/>
      <c r="DKQ183" s="257"/>
      <c r="DKR183" s="257"/>
      <c r="DKS183" s="257"/>
      <c r="DKT183" s="257"/>
      <c r="DKU183" s="257"/>
      <c r="DKV183" s="257"/>
      <c r="DKW183" s="257"/>
      <c r="DKX183" s="257"/>
      <c r="DKY183" s="257"/>
      <c r="DKZ183" s="257"/>
      <c r="DLA183" s="257"/>
      <c r="DLB183" s="257"/>
      <c r="DLC183" s="257"/>
      <c r="DLD183" s="257"/>
      <c r="DLE183" s="257"/>
      <c r="DLF183" s="257"/>
      <c r="DLG183" s="257"/>
      <c r="DLH183" s="257"/>
      <c r="DLI183" s="257"/>
      <c r="DLJ183" s="257"/>
      <c r="DLK183" s="257"/>
      <c r="DLL183" s="257"/>
      <c r="DLM183" s="257"/>
      <c r="DLN183" s="257"/>
      <c r="DLO183" s="257"/>
      <c r="DLP183" s="257"/>
      <c r="DLQ183" s="257"/>
      <c r="DLR183" s="257"/>
      <c r="DLS183" s="257"/>
      <c r="DLT183" s="257"/>
      <c r="DLU183" s="257"/>
      <c r="DLV183" s="257"/>
      <c r="DLW183" s="257"/>
      <c r="DLX183" s="257"/>
      <c r="DLY183" s="257"/>
      <c r="DLZ183" s="257"/>
      <c r="DMA183" s="257"/>
      <c r="DMB183" s="257"/>
      <c r="DMC183" s="257"/>
      <c r="DMD183" s="257"/>
      <c r="DME183" s="257"/>
      <c r="DMF183" s="257"/>
      <c r="DMG183" s="257"/>
      <c r="DMH183" s="257"/>
      <c r="DMI183" s="257"/>
      <c r="DMJ183" s="257"/>
      <c r="DMK183" s="257"/>
      <c r="DML183" s="257"/>
      <c r="DMM183" s="257"/>
      <c r="DMN183" s="257"/>
      <c r="DMO183" s="257"/>
      <c r="DMP183" s="257"/>
      <c r="DMQ183" s="257"/>
      <c r="DMR183" s="257"/>
      <c r="DMS183" s="257"/>
      <c r="DMT183" s="257"/>
      <c r="DMU183" s="257"/>
      <c r="DMV183" s="257"/>
      <c r="DMW183" s="257"/>
      <c r="DMX183" s="257"/>
      <c r="DMY183" s="257"/>
      <c r="DMZ183" s="257"/>
      <c r="DNA183" s="257"/>
      <c r="DNB183" s="257"/>
      <c r="DNC183" s="257"/>
      <c r="DND183" s="257"/>
      <c r="DNE183" s="257"/>
      <c r="DNF183" s="257"/>
      <c r="DNG183" s="257"/>
      <c r="DNH183" s="257"/>
      <c r="DNI183" s="257"/>
      <c r="DNJ183" s="257"/>
      <c r="DNK183" s="257"/>
      <c r="DNL183" s="257"/>
      <c r="DNM183" s="257"/>
      <c r="DNN183" s="257"/>
      <c r="DNO183" s="257"/>
      <c r="DNP183" s="257"/>
      <c r="DNQ183" s="257"/>
      <c r="DNR183" s="257"/>
      <c r="DNS183" s="257"/>
      <c r="DNT183" s="257"/>
      <c r="DNU183" s="257"/>
      <c r="DNV183" s="257"/>
      <c r="DNW183" s="257"/>
      <c r="DNX183" s="257"/>
      <c r="DNY183" s="257"/>
      <c r="DNZ183" s="257"/>
      <c r="DOA183" s="257"/>
      <c r="DOB183" s="257"/>
      <c r="DOC183" s="257"/>
      <c r="DOD183" s="257"/>
      <c r="DOE183" s="257"/>
      <c r="DOF183" s="257"/>
      <c r="DOG183" s="257"/>
      <c r="DOH183" s="257"/>
      <c r="DOI183" s="257"/>
      <c r="DOJ183" s="257"/>
      <c r="DOK183" s="257"/>
      <c r="DOL183" s="257"/>
      <c r="DOM183" s="257"/>
      <c r="DON183" s="257"/>
      <c r="DOO183" s="257"/>
      <c r="DOP183" s="257"/>
      <c r="DOQ183" s="257"/>
      <c r="DOR183" s="257"/>
      <c r="DOS183" s="257"/>
      <c r="DOT183" s="257"/>
      <c r="DOU183" s="257"/>
      <c r="DOV183" s="257"/>
      <c r="DOW183" s="257"/>
      <c r="DOX183" s="257"/>
      <c r="DOY183" s="257"/>
      <c r="DOZ183" s="257"/>
      <c r="DPA183" s="257"/>
      <c r="DPB183" s="257"/>
      <c r="DPC183" s="257"/>
      <c r="DPD183" s="257"/>
      <c r="DPE183" s="257"/>
      <c r="DPF183" s="257"/>
      <c r="DPG183" s="257"/>
      <c r="DPH183" s="257"/>
      <c r="DPI183" s="257"/>
      <c r="DPJ183" s="257"/>
      <c r="DPK183" s="257"/>
      <c r="DPL183" s="257"/>
      <c r="DPM183" s="257"/>
      <c r="DPN183" s="257"/>
      <c r="DPO183" s="257"/>
      <c r="DPP183" s="257"/>
      <c r="DPQ183" s="257"/>
      <c r="DPR183" s="257"/>
      <c r="DPS183" s="257"/>
      <c r="DPT183" s="257"/>
      <c r="DPU183" s="257"/>
      <c r="DPV183" s="257"/>
      <c r="DPW183" s="257"/>
      <c r="DPX183" s="257"/>
      <c r="DPY183" s="257"/>
      <c r="DPZ183" s="257"/>
      <c r="DQA183" s="257"/>
      <c r="DQB183" s="257"/>
      <c r="DQC183" s="257"/>
      <c r="DQD183" s="257"/>
      <c r="DQE183" s="257"/>
      <c r="DQF183" s="257"/>
      <c r="DQG183" s="257"/>
      <c r="DQH183" s="257"/>
      <c r="DQI183" s="257"/>
      <c r="DQJ183" s="257"/>
      <c r="DQK183" s="257"/>
      <c r="DQL183" s="257"/>
      <c r="DQM183" s="257"/>
      <c r="DQN183" s="257"/>
      <c r="DQO183" s="257"/>
      <c r="DQP183" s="257"/>
      <c r="DQQ183" s="257"/>
      <c r="DQR183" s="257"/>
      <c r="DQS183" s="257"/>
      <c r="DQT183" s="257"/>
      <c r="DQU183" s="257"/>
      <c r="DQV183" s="257"/>
      <c r="DQW183" s="257"/>
      <c r="DQX183" s="257"/>
      <c r="DQY183" s="257"/>
      <c r="DQZ183" s="257"/>
      <c r="DRA183" s="257"/>
      <c r="DRB183" s="257"/>
      <c r="DRC183" s="257"/>
      <c r="DRD183" s="257"/>
      <c r="DRE183" s="257"/>
      <c r="DRF183" s="257"/>
      <c r="DRG183" s="257"/>
      <c r="DRH183" s="257"/>
      <c r="DRI183" s="257"/>
      <c r="DRJ183" s="257"/>
      <c r="DRK183" s="257"/>
      <c r="DRL183" s="257"/>
      <c r="DRM183" s="257"/>
      <c r="DRN183" s="257"/>
      <c r="DRO183" s="257"/>
      <c r="DRP183" s="257"/>
      <c r="DRQ183" s="257"/>
      <c r="DRR183" s="257"/>
      <c r="DRS183" s="257"/>
      <c r="DRT183" s="257"/>
      <c r="DRU183" s="257"/>
      <c r="DRV183" s="257"/>
      <c r="DRW183" s="257"/>
      <c r="DRX183" s="257"/>
      <c r="DRY183" s="257"/>
      <c r="DRZ183" s="257"/>
      <c r="DSA183" s="257"/>
      <c r="DSB183" s="257"/>
      <c r="DSC183" s="257"/>
      <c r="DSD183" s="257"/>
      <c r="DSE183" s="257"/>
      <c r="DSF183" s="257"/>
      <c r="DSG183" s="257"/>
      <c r="DSH183" s="257"/>
      <c r="DSI183" s="257"/>
      <c r="DSJ183" s="257"/>
      <c r="DSK183" s="257"/>
      <c r="DSL183" s="257"/>
      <c r="DSM183" s="257"/>
      <c r="DSN183" s="257"/>
      <c r="DSO183" s="257"/>
      <c r="DSP183" s="257"/>
      <c r="DSQ183" s="257"/>
      <c r="DSR183" s="257"/>
      <c r="DSS183" s="257"/>
      <c r="DST183" s="257"/>
      <c r="DSU183" s="257"/>
      <c r="DSV183" s="257"/>
      <c r="DSW183" s="257"/>
      <c r="DSX183" s="257"/>
      <c r="DSY183" s="257"/>
      <c r="DSZ183" s="257"/>
      <c r="DTA183" s="257"/>
      <c r="DTB183" s="257"/>
      <c r="DTC183" s="257"/>
      <c r="DTD183" s="257"/>
      <c r="DTE183" s="257"/>
      <c r="DTF183" s="257"/>
      <c r="DTG183" s="257"/>
      <c r="DTH183" s="257"/>
      <c r="DTI183" s="257"/>
      <c r="DTJ183" s="257"/>
      <c r="DTK183" s="257"/>
      <c r="DTL183" s="257"/>
      <c r="DTM183" s="257"/>
      <c r="DTN183" s="257"/>
      <c r="DTO183" s="257"/>
      <c r="DTP183" s="257"/>
      <c r="DTQ183" s="257"/>
      <c r="DTR183" s="257"/>
      <c r="DTS183" s="257"/>
      <c r="DTT183" s="257"/>
      <c r="DTU183" s="257"/>
      <c r="DTV183" s="257"/>
      <c r="DTW183" s="257"/>
      <c r="DTX183" s="257"/>
      <c r="DTY183" s="257"/>
      <c r="DTZ183" s="257"/>
      <c r="DUA183" s="257"/>
      <c r="DUB183" s="257"/>
      <c r="DUC183" s="257"/>
      <c r="DUD183" s="257"/>
      <c r="DUE183" s="257"/>
      <c r="DUF183" s="257"/>
      <c r="DUG183" s="257"/>
      <c r="DUH183" s="257"/>
      <c r="DUI183" s="257"/>
      <c r="DUJ183" s="257"/>
      <c r="DUK183" s="257"/>
      <c r="DUL183" s="257"/>
      <c r="DUM183" s="257"/>
      <c r="DUN183" s="257"/>
      <c r="DUO183" s="257"/>
      <c r="DUP183" s="257"/>
      <c r="DUQ183" s="257"/>
      <c r="DUR183" s="257"/>
      <c r="DUS183" s="257"/>
      <c r="DUT183" s="257"/>
      <c r="DUU183" s="257"/>
      <c r="DUV183" s="257"/>
      <c r="DUW183" s="257"/>
      <c r="DUX183" s="257"/>
      <c r="DUY183" s="257"/>
      <c r="DUZ183" s="257"/>
      <c r="DVA183" s="257"/>
      <c r="DVB183" s="257"/>
      <c r="DVC183" s="257"/>
      <c r="DVD183" s="257"/>
      <c r="DVE183" s="257"/>
      <c r="DVF183" s="257"/>
      <c r="DVG183" s="257"/>
      <c r="DVH183" s="257"/>
      <c r="DVI183" s="257"/>
      <c r="DVJ183" s="257"/>
      <c r="DVK183" s="257"/>
      <c r="DVL183" s="257"/>
      <c r="DVM183" s="257"/>
      <c r="DVN183" s="257"/>
      <c r="DVO183" s="257"/>
      <c r="DVP183" s="257"/>
      <c r="DVQ183" s="257"/>
      <c r="DVR183" s="257"/>
      <c r="DVS183" s="257"/>
      <c r="DVT183" s="257"/>
      <c r="DVU183" s="257"/>
      <c r="DVV183" s="257"/>
      <c r="DVW183" s="257"/>
      <c r="DVX183" s="257"/>
      <c r="DVY183" s="257"/>
      <c r="DVZ183" s="257"/>
      <c r="DWA183" s="257"/>
      <c r="DWB183" s="257"/>
      <c r="DWC183" s="257"/>
      <c r="DWD183" s="257"/>
      <c r="DWE183" s="257"/>
      <c r="DWF183" s="257"/>
      <c r="DWG183" s="257"/>
      <c r="DWH183" s="257"/>
      <c r="DWI183" s="257"/>
      <c r="DWJ183" s="257"/>
      <c r="DWK183" s="257"/>
      <c r="DWL183" s="257"/>
      <c r="DWM183" s="257"/>
      <c r="DWN183" s="257"/>
      <c r="DWO183" s="257"/>
      <c r="DWP183" s="257"/>
      <c r="DWQ183" s="257"/>
      <c r="DWR183" s="257"/>
      <c r="DWS183" s="257"/>
      <c r="DWT183" s="257"/>
      <c r="DWU183" s="257"/>
      <c r="DWV183" s="257"/>
      <c r="DWW183" s="257"/>
      <c r="DWX183" s="257"/>
      <c r="DWY183" s="257"/>
      <c r="DWZ183" s="257"/>
      <c r="DXA183" s="257"/>
      <c r="DXB183" s="257"/>
      <c r="DXC183" s="257"/>
      <c r="DXD183" s="257"/>
      <c r="DXE183" s="257"/>
      <c r="DXF183" s="257"/>
      <c r="DXG183" s="257"/>
      <c r="DXH183" s="257"/>
      <c r="DXI183" s="257"/>
      <c r="DXJ183" s="257"/>
      <c r="DXK183" s="257"/>
      <c r="DXL183" s="257"/>
      <c r="DXM183" s="257"/>
      <c r="DXN183" s="257"/>
      <c r="DXO183" s="257"/>
      <c r="DXP183" s="257"/>
      <c r="DXQ183" s="257"/>
      <c r="DXR183" s="257"/>
      <c r="DXS183" s="257"/>
      <c r="DXT183" s="257"/>
      <c r="DXU183" s="257"/>
      <c r="DXV183" s="257"/>
      <c r="DXW183" s="257"/>
      <c r="DXX183" s="257"/>
      <c r="DXY183" s="257"/>
      <c r="DXZ183" s="257"/>
      <c r="DYA183" s="257"/>
      <c r="DYB183" s="257"/>
      <c r="DYC183" s="257"/>
      <c r="DYD183" s="257"/>
      <c r="DYE183" s="257"/>
      <c r="DYF183" s="257"/>
      <c r="DYG183" s="257"/>
      <c r="DYH183" s="257"/>
      <c r="DYI183" s="257"/>
      <c r="DYJ183" s="257"/>
      <c r="DYK183" s="257"/>
      <c r="DYL183" s="257"/>
      <c r="DYM183" s="257"/>
      <c r="DYN183" s="257"/>
      <c r="DYO183" s="257"/>
      <c r="DYP183" s="257"/>
      <c r="DYQ183" s="257"/>
      <c r="DYR183" s="257"/>
      <c r="DYS183" s="257"/>
      <c r="DYT183" s="257"/>
      <c r="DYU183" s="257"/>
      <c r="DYV183" s="257"/>
      <c r="DYW183" s="257"/>
      <c r="DYX183" s="257"/>
      <c r="DYY183" s="257"/>
      <c r="DYZ183" s="257"/>
      <c r="DZA183" s="257"/>
      <c r="DZB183" s="257"/>
      <c r="DZC183" s="257"/>
      <c r="DZD183" s="257"/>
      <c r="DZE183" s="257"/>
      <c r="DZF183" s="257"/>
      <c r="DZG183" s="257"/>
      <c r="DZH183" s="257"/>
      <c r="DZI183" s="257"/>
      <c r="DZJ183" s="257"/>
      <c r="DZK183" s="257"/>
      <c r="DZL183" s="257"/>
      <c r="DZM183" s="257"/>
      <c r="DZN183" s="257"/>
      <c r="DZO183" s="257"/>
      <c r="DZP183" s="257"/>
      <c r="DZQ183" s="257"/>
      <c r="DZR183" s="257"/>
      <c r="DZS183" s="257"/>
      <c r="DZT183" s="257"/>
      <c r="DZU183" s="257"/>
      <c r="DZV183" s="257"/>
      <c r="DZW183" s="257"/>
      <c r="DZX183" s="257"/>
      <c r="DZY183" s="257"/>
      <c r="DZZ183" s="257"/>
      <c r="EAA183" s="257"/>
      <c r="EAB183" s="257"/>
      <c r="EAC183" s="257"/>
      <c r="EAD183" s="257"/>
      <c r="EAE183" s="257"/>
      <c r="EAF183" s="257"/>
      <c r="EAG183" s="257"/>
      <c r="EAH183" s="257"/>
      <c r="EAI183" s="257"/>
      <c r="EAJ183" s="257"/>
      <c r="EAK183" s="257"/>
      <c r="EAL183" s="257"/>
      <c r="EAM183" s="257"/>
      <c r="EAN183" s="257"/>
      <c r="EAO183" s="257"/>
      <c r="EAP183" s="257"/>
      <c r="EAQ183" s="257"/>
      <c r="EAR183" s="257"/>
      <c r="EAS183" s="257"/>
      <c r="EAT183" s="257"/>
      <c r="EAU183" s="257"/>
      <c r="EAV183" s="257"/>
      <c r="EAW183" s="257"/>
      <c r="EAX183" s="257"/>
      <c r="EAY183" s="257"/>
      <c r="EAZ183" s="257"/>
      <c r="EBA183" s="257"/>
      <c r="EBB183" s="257"/>
      <c r="EBC183" s="257"/>
      <c r="EBD183" s="257"/>
      <c r="EBE183" s="257"/>
      <c r="EBF183" s="257"/>
      <c r="EBG183" s="257"/>
      <c r="EBH183" s="257"/>
      <c r="EBI183" s="257"/>
      <c r="EBJ183" s="257"/>
      <c r="EBK183" s="257"/>
      <c r="EBL183" s="257"/>
      <c r="EBM183" s="257"/>
      <c r="EBN183" s="257"/>
      <c r="EBO183" s="257"/>
      <c r="EBP183" s="257"/>
      <c r="EBQ183" s="257"/>
      <c r="EBR183" s="257"/>
      <c r="EBS183" s="257"/>
      <c r="EBT183" s="257"/>
      <c r="EBU183" s="257"/>
      <c r="EBV183" s="257"/>
      <c r="EBW183" s="257"/>
      <c r="EBX183" s="257"/>
      <c r="EBY183" s="257"/>
      <c r="EBZ183" s="257"/>
      <c r="ECA183" s="257"/>
      <c r="ECB183" s="257"/>
      <c r="ECC183" s="257"/>
      <c r="ECD183" s="257"/>
      <c r="ECE183" s="257"/>
      <c r="ECF183" s="257"/>
      <c r="ECG183" s="257"/>
      <c r="ECH183" s="257"/>
      <c r="ECI183" s="257"/>
      <c r="ECJ183" s="257"/>
      <c r="ECK183" s="257"/>
      <c r="ECL183" s="257"/>
      <c r="ECM183" s="257"/>
      <c r="ECN183" s="257"/>
      <c r="ECO183" s="257"/>
      <c r="ECP183" s="257"/>
      <c r="ECQ183" s="257"/>
      <c r="ECR183" s="257"/>
      <c r="ECS183" s="257"/>
      <c r="ECT183" s="257"/>
      <c r="ECU183" s="257"/>
      <c r="ECV183" s="257"/>
      <c r="ECW183" s="257"/>
      <c r="ECX183" s="257"/>
      <c r="ECY183" s="257"/>
      <c r="ECZ183" s="257"/>
      <c r="EDA183" s="257"/>
      <c r="EDB183" s="257"/>
      <c r="EDC183" s="257"/>
      <c r="EDD183" s="257"/>
      <c r="EDE183" s="257"/>
      <c r="EDF183" s="257"/>
      <c r="EDG183" s="257"/>
      <c r="EDH183" s="257"/>
      <c r="EDI183" s="257"/>
      <c r="EDJ183" s="257"/>
      <c r="EDK183" s="257"/>
      <c r="EDL183" s="257"/>
      <c r="EDM183" s="257"/>
      <c r="EDN183" s="257"/>
      <c r="EDO183" s="257"/>
      <c r="EDP183" s="257"/>
      <c r="EDQ183" s="257"/>
      <c r="EDR183" s="257"/>
      <c r="EDS183" s="257"/>
      <c r="EDT183" s="257"/>
      <c r="EDU183" s="257"/>
      <c r="EDV183" s="257"/>
      <c r="EDW183" s="257"/>
      <c r="EDX183" s="257"/>
      <c r="EDY183" s="257"/>
      <c r="EDZ183" s="257"/>
      <c r="EEA183" s="257"/>
      <c r="EEB183" s="257"/>
      <c r="EEC183" s="257"/>
      <c r="EED183" s="257"/>
      <c r="EEE183" s="257"/>
      <c r="EEF183" s="257"/>
      <c r="EEG183" s="257"/>
      <c r="EEH183" s="257"/>
      <c r="EEI183" s="257"/>
      <c r="EEJ183" s="257"/>
      <c r="EEK183" s="257"/>
      <c r="EEL183" s="257"/>
      <c r="EEM183" s="257"/>
      <c r="EEN183" s="257"/>
      <c r="EEO183" s="257"/>
      <c r="EEP183" s="257"/>
      <c r="EEQ183" s="257"/>
      <c r="EER183" s="257"/>
      <c r="EES183" s="257"/>
      <c r="EET183" s="257"/>
      <c r="EEU183" s="257"/>
      <c r="EEV183" s="257"/>
      <c r="EEW183" s="257"/>
      <c r="EEX183" s="257"/>
      <c r="EEY183" s="257"/>
      <c r="EEZ183" s="257"/>
      <c r="EFA183" s="257"/>
      <c r="EFB183" s="257"/>
      <c r="EFC183" s="257"/>
      <c r="EFD183" s="257"/>
      <c r="EFE183" s="257"/>
      <c r="EFF183" s="257"/>
      <c r="EFG183" s="257"/>
      <c r="EFH183" s="257"/>
      <c r="EFI183" s="257"/>
      <c r="EFJ183" s="257"/>
      <c r="EFK183" s="257"/>
      <c r="EFL183" s="257"/>
      <c r="EFM183" s="257"/>
      <c r="EFN183" s="257"/>
      <c r="EFO183" s="257"/>
      <c r="EFP183" s="257"/>
      <c r="EFQ183" s="257"/>
      <c r="EFR183" s="257"/>
      <c r="EFS183" s="257"/>
      <c r="EFT183" s="257"/>
      <c r="EFU183" s="257"/>
      <c r="EFV183" s="257"/>
      <c r="EFW183" s="257"/>
      <c r="EFX183" s="257"/>
      <c r="EFY183" s="257"/>
      <c r="EFZ183" s="257"/>
      <c r="EGA183" s="257"/>
      <c r="EGB183" s="257"/>
      <c r="EGC183" s="257"/>
      <c r="EGD183" s="257"/>
      <c r="EGE183" s="257"/>
      <c r="EGF183" s="257"/>
      <c r="EGG183" s="257"/>
      <c r="EGH183" s="257"/>
      <c r="EGI183" s="257"/>
      <c r="EGJ183" s="257"/>
      <c r="EGK183" s="257"/>
      <c r="EGL183" s="257"/>
      <c r="EGM183" s="257"/>
      <c r="EGN183" s="257"/>
      <c r="EGO183" s="257"/>
      <c r="EGP183" s="257"/>
      <c r="EGQ183" s="257"/>
      <c r="EGR183" s="257"/>
      <c r="EGS183" s="257"/>
      <c r="EGT183" s="257"/>
      <c r="EGU183" s="257"/>
      <c r="EGV183" s="257"/>
      <c r="EGW183" s="257"/>
      <c r="EGX183" s="257"/>
      <c r="EGY183" s="257"/>
      <c r="EGZ183" s="257"/>
      <c r="EHA183" s="257"/>
      <c r="EHB183" s="257"/>
      <c r="EHC183" s="257"/>
      <c r="EHD183" s="257"/>
      <c r="EHE183" s="257"/>
      <c r="EHF183" s="257"/>
      <c r="EHG183" s="257"/>
      <c r="EHH183" s="257"/>
      <c r="EHI183" s="257"/>
      <c r="EHJ183" s="257"/>
      <c r="EHK183" s="257"/>
      <c r="EHL183" s="257"/>
      <c r="EHM183" s="257"/>
      <c r="EHN183" s="257"/>
      <c r="EHO183" s="257"/>
      <c r="EHP183" s="257"/>
      <c r="EHQ183" s="257"/>
      <c r="EHR183" s="257"/>
      <c r="EHS183" s="257"/>
      <c r="EHT183" s="257"/>
      <c r="EHU183" s="257"/>
      <c r="EHV183" s="257"/>
      <c r="EHW183" s="257"/>
      <c r="EHX183" s="257"/>
      <c r="EHY183" s="257"/>
      <c r="EHZ183" s="257"/>
      <c r="EIA183" s="257"/>
      <c r="EIB183" s="257"/>
      <c r="EIC183" s="257"/>
      <c r="EID183" s="257"/>
      <c r="EIE183" s="257"/>
      <c r="EIF183" s="257"/>
      <c r="EIG183" s="257"/>
      <c r="EIH183" s="257"/>
      <c r="EII183" s="257"/>
      <c r="EIJ183" s="257"/>
      <c r="EIK183" s="257"/>
      <c r="EIL183" s="257"/>
      <c r="EIM183" s="257"/>
      <c r="EIN183" s="257"/>
      <c r="EIO183" s="257"/>
      <c r="EIP183" s="257"/>
      <c r="EIQ183" s="257"/>
      <c r="EIR183" s="257"/>
      <c r="EIS183" s="257"/>
      <c r="EIT183" s="257"/>
      <c r="EIU183" s="257"/>
      <c r="EIV183" s="257"/>
      <c r="EIW183" s="257"/>
      <c r="EIX183" s="257"/>
      <c r="EIY183" s="257"/>
      <c r="EIZ183" s="257"/>
      <c r="EJA183" s="257"/>
      <c r="EJB183" s="257"/>
      <c r="EJC183" s="257"/>
      <c r="EJD183" s="257"/>
      <c r="EJE183" s="257"/>
      <c r="EJF183" s="257"/>
      <c r="EJG183" s="257"/>
      <c r="EJH183" s="257"/>
      <c r="EJI183" s="257"/>
      <c r="EJJ183" s="257"/>
      <c r="EJK183" s="257"/>
      <c r="EJL183" s="257"/>
      <c r="EJM183" s="257"/>
      <c r="EJN183" s="257"/>
      <c r="EJO183" s="257"/>
      <c r="EJP183" s="257"/>
      <c r="EJQ183" s="257"/>
      <c r="EJR183" s="257"/>
      <c r="EJS183" s="257"/>
      <c r="EJT183" s="257"/>
      <c r="EJU183" s="257"/>
      <c r="EJV183" s="257"/>
      <c r="EJW183" s="257"/>
      <c r="EJX183" s="257"/>
      <c r="EJY183" s="257"/>
      <c r="EJZ183" s="257"/>
      <c r="EKA183" s="257"/>
      <c r="EKB183" s="257"/>
      <c r="EKC183" s="257"/>
      <c r="EKD183" s="257"/>
      <c r="EKE183" s="257"/>
      <c r="EKF183" s="257"/>
      <c r="EKG183" s="257"/>
      <c r="EKH183" s="257"/>
      <c r="EKI183" s="257"/>
      <c r="EKJ183" s="257"/>
      <c r="EKK183" s="257"/>
      <c r="EKL183" s="257"/>
      <c r="EKM183" s="257"/>
      <c r="EKN183" s="257"/>
      <c r="EKO183" s="257"/>
      <c r="EKP183" s="257"/>
      <c r="EKQ183" s="257"/>
      <c r="EKR183" s="257"/>
      <c r="EKS183" s="257"/>
      <c r="EKT183" s="257"/>
      <c r="EKU183" s="257"/>
      <c r="EKV183" s="257"/>
      <c r="EKW183" s="257"/>
      <c r="EKX183" s="257"/>
      <c r="EKY183" s="257"/>
      <c r="EKZ183" s="257"/>
      <c r="ELA183" s="257"/>
      <c r="ELB183" s="257"/>
      <c r="ELC183" s="257"/>
      <c r="ELD183" s="257"/>
      <c r="ELE183" s="257"/>
      <c r="ELF183" s="257"/>
      <c r="ELG183" s="257"/>
      <c r="ELH183" s="257"/>
      <c r="ELI183" s="257"/>
      <c r="ELJ183" s="257"/>
      <c r="ELK183" s="257"/>
      <c r="ELL183" s="257"/>
      <c r="ELM183" s="257"/>
      <c r="ELN183" s="257"/>
      <c r="ELO183" s="257"/>
      <c r="ELP183" s="257"/>
      <c r="ELQ183" s="257"/>
      <c r="ELR183" s="257"/>
      <c r="ELS183" s="257"/>
      <c r="ELT183" s="257"/>
      <c r="ELU183" s="257"/>
      <c r="ELV183" s="257"/>
      <c r="ELW183" s="257"/>
      <c r="ELX183" s="257"/>
      <c r="ELY183" s="257"/>
      <c r="ELZ183" s="257"/>
      <c r="EMA183" s="257"/>
      <c r="EMB183" s="257"/>
      <c r="EMC183" s="257"/>
      <c r="EMD183" s="257"/>
      <c r="EME183" s="257"/>
      <c r="EMF183" s="257"/>
      <c r="EMG183" s="257"/>
      <c r="EMH183" s="257"/>
      <c r="EMI183" s="257"/>
      <c r="EMJ183" s="257"/>
      <c r="EMK183" s="257"/>
      <c r="EML183" s="257"/>
      <c r="EMM183" s="257"/>
      <c r="EMN183" s="257"/>
      <c r="EMO183" s="257"/>
      <c r="EMP183" s="257"/>
      <c r="EMQ183" s="257"/>
      <c r="EMR183" s="257"/>
      <c r="EMS183" s="257"/>
      <c r="EMT183" s="257"/>
      <c r="EMU183" s="257"/>
      <c r="EMV183" s="257"/>
      <c r="EMW183" s="257"/>
      <c r="EMX183" s="257"/>
      <c r="EMY183" s="257"/>
      <c r="EMZ183" s="257"/>
      <c r="ENA183" s="257"/>
      <c r="ENB183" s="257"/>
      <c r="ENC183" s="257"/>
      <c r="END183" s="257"/>
      <c r="ENE183" s="257"/>
      <c r="ENF183" s="257"/>
      <c r="ENG183" s="257"/>
      <c r="ENH183" s="257"/>
      <c r="ENI183" s="257"/>
      <c r="ENJ183" s="257"/>
      <c r="ENK183" s="257"/>
      <c r="ENL183" s="257"/>
      <c r="ENM183" s="257"/>
      <c r="ENN183" s="257"/>
      <c r="ENO183" s="257"/>
      <c r="ENP183" s="257"/>
      <c r="ENQ183" s="257"/>
      <c r="ENR183" s="257"/>
      <c r="ENS183" s="257"/>
      <c r="ENT183" s="257"/>
      <c r="ENU183" s="257"/>
      <c r="ENV183" s="257"/>
      <c r="ENW183" s="257"/>
      <c r="ENX183" s="257"/>
      <c r="ENY183" s="257"/>
      <c r="ENZ183" s="257"/>
      <c r="EOA183" s="257"/>
      <c r="EOB183" s="257"/>
      <c r="EOC183" s="257"/>
      <c r="EOD183" s="257"/>
      <c r="EOE183" s="257"/>
      <c r="EOF183" s="257"/>
      <c r="EOG183" s="257"/>
      <c r="EOH183" s="257"/>
      <c r="EOI183" s="257"/>
      <c r="EOJ183" s="257"/>
      <c r="EOK183" s="257"/>
      <c r="EOL183" s="257"/>
      <c r="EOM183" s="257"/>
      <c r="EON183" s="257"/>
      <c r="EOO183" s="257"/>
      <c r="EOP183" s="257"/>
      <c r="EOQ183" s="257"/>
      <c r="EOR183" s="257"/>
      <c r="EOS183" s="257"/>
      <c r="EOT183" s="257"/>
      <c r="EOU183" s="257"/>
      <c r="EOV183" s="257"/>
      <c r="EOW183" s="257"/>
      <c r="EOX183" s="257"/>
      <c r="EOY183" s="257"/>
      <c r="EOZ183" s="257"/>
      <c r="EPA183" s="257"/>
      <c r="EPB183" s="257"/>
      <c r="EPC183" s="257"/>
      <c r="EPD183" s="257"/>
      <c r="EPE183" s="257"/>
      <c r="EPF183" s="257"/>
      <c r="EPG183" s="257"/>
      <c r="EPH183" s="257"/>
      <c r="EPI183" s="257"/>
      <c r="EPJ183" s="257"/>
      <c r="EPK183" s="257"/>
      <c r="EPL183" s="257"/>
      <c r="EPM183" s="257"/>
      <c r="EPN183" s="257"/>
      <c r="EPO183" s="257"/>
      <c r="EPP183" s="257"/>
      <c r="EPQ183" s="257"/>
      <c r="EPR183" s="257"/>
      <c r="EPS183" s="257"/>
      <c r="EPT183" s="257"/>
      <c r="EPU183" s="257"/>
      <c r="EPV183" s="257"/>
      <c r="EPW183" s="257"/>
      <c r="EPX183" s="257"/>
      <c r="EPY183" s="257"/>
      <c r="EPZ183" s="257"/>
      <c r="EQA183" s="257"/>
      <c r="EQB183" s="257"/>
      <c r="EQC183" s="257"/>
      <c r="EQD183" s="257"/>
      <c r="EQE183" s="257"/>
      <c r="EQF183" s="257"/>
      <c r="EQG183" s="257"/>
      <c r="EQH183" s="257"/>
      <c r="EQI183" s="257"/>
      <c r="EQJ183" s="257"/>
      <c r="EQK183" s="257"/>
      <c r="EQL183" s="257"/>
      <c r="EQM183" s="257"/>
      <c r="EQN183" s="257"/>
      <c r="EQO183" s="257"/>
      <c r="EQP183" s="257"/>
      <c r="EQQ183" s="257"/>
      <c r="EQR183" s="257"/>
      <c r="EQS183" s="257"/>
      <c r="EQT183" s="257"/>
      <c r="EQU183" s="257"/>
      <c r="EQV183" s="257"/>
      <c r="EQW183" s="257"/>
      <c r="EQX183" s="257"/>
      <c r="EQY183" s="257"/>
      <c r="EQZ183" s="257"/>
      <c r="ERA183" s="257"/>
      <c r="ERB183" s="257"/>
      <c r="ERC183" s="257"/>
      <c r="ERD183" s="257"/>
      <c r="ERE183" s="257"/>
      <c r="ERF183" s="257"/>
      <c r="ERG183" s="257"/>
      <c r="ERH183" s="257"/>
      <c r="ERI183" s="257"/>
      <c r="ERJ183" s="257"/>
      <c r="ERK183" s="257"/>
      <c r="ERL183" s="257"/>
      <c r="ERM183" s="257"/>
      <c r="ERN183" s="257"/>
      <c r="ERO183" s="257"/>
      <c r="ERP183" s="257"/>
      <c r="ERQ183" s="257"/>
      <c r="ERR183" s="257"/>
      <c r="ERS183" s="257"/>
      <c r="ERT183" s="257"/>
      <c r="ERU183" s="257"/>
      <c r="ERV183" s="257"/>
      <c r="ERW183" s="257"/>
      <c r="ERX183" s="257"/>
      <c r="ERY183" s="257"/>
      <c r="ERZ183" s="257"/>
      <c r="ESA183" s="257"/>
      <c r="ESB183" s="257"/>
      <c r="ESC183" s="257"/>
      <c r="ESD183" s="257"/>
      <c r="ESE183" s="257"/>
      <c r="ESF183" s="257"/>
      <c r="ESG183" s="257"/>
      <c r="ESH183" s="257"/>
      <c r="ESI183" s="257"/>
      <c r="ESJ183" s="257"/>
      <c r="ESK183" s="257"/>
      <c r="ESL183" s="257"/>
      <c r="ESM183" s="257"/>
      <c r="ESN183" s="257"/>
      <c r="ESO183" s="257"/>
      <c r="ESP183" s="257"/>
      <c r="ESQ183" s="257"/>
      <c r="ESR183" s="257"/>
      <c r="ESS183" s="257"/>
      <c r="EST183" s="257"/>
      <c r="ESU183" s="257"/>
      <c r="ESV183" s="257"/>
      <c r="ESW183" s="257"/>
      <c r="ESX183" s="257"/>
      <c r="ESY183" s="257"/>
      <c r="ESZ183" s="257"/>
      <c r="ETA183" s="257"/>
      <c r="ETB183" s="257"/>
      <c r="ETC183" s="257"/>
      <c r="ETD183" s="257"/>
      <c r="ETE183" s="257"/>
      <c r="ETF183" s="257"/>
      <c r="ETG183" s="257"/>
      <c r="ETH183" s="257"/>
      <c r="ETI183" s="257"/>
      <c r="ETJ183" s="257"/>
      <c r="ETK183" s="257"/>
      <c r="ETL183" s="257"/>
      <c r="ETM183" s="257"/>
      <c r="ETN183" s="257"/>
      <c r="ETO183" s="257"/>
      <c r="ETP183" s="257"/>
      <c r="ETQ183" s="257"/>
      <c r="ETR183" s="257"/>
      <c r="ETS183" s="257"/>
      <c r="ETT183" s="257"/>
      <c r="ETU183" s="257"/>
      <c r="ETV183" s="257"/>
      <c r="ETW183" s="257"/>
      <c r="ETX183" s="257"/>
      <c r="ETY183" s="257"/>
      <c r="ETZ183" s="257"/>
      <c r="EUA183" s="257"/>
      <c r="EUB183" s="257"/>
      <c r="EUC183" s="257"/>
      <c r="EUD183" s="257"/>
      <c r="EUE183" s="257"/>
      <c r="EUF183" s="257"/>
      <c r="EUG183" s="257"/>
      <c r="EUH183" s="257"/>
      <c r="EUI183" s="257"/>
      <c r="EUJ183" s="257"/>
      <c r="EUK183" s="257"/>
      <c r="EUL183" s="257"/>
      <c r="EUM183" s="257"/>
      <c r="EUN183" s="257"/>
      <c r="EUO183" s="257"/>
      <c r="EUP183" s="257"/>
      <c r="EUQ183" s="257"/>
      <c r="EUR183" s="257"/>
      <c r="EUS183" s="257"/>
      <c r="EUT183" s="257"/>
      <c r="EUU183" s="257"/>
      <c r="EUV183" s="257"/>
      <c r="EUW183" s="257"/>
      <c r="EUX183" s="257"/>
      <c r="EUY183" s="257"/>
      <c r="EUZ183" s="257"/>
      <c r="EVA183" s="257"/>
      <c r="EVB183" s="257"/>
      <c r="EVC183" s="257"/>
      <c r="EVD183" s="257"/>
      <c r="EVE183" s="257"/>
      <c r="EVF183" s="257"/>
      <c r="EVG183" s="257"/>
      <c r="EVH183" s="257"/>
      <c r="EVI183" s="257"/>
      <c r="EVJ183" s="257"/>
      <c r="EVK183" s="257"/>
      <c r="EVL183" s="257"/>
      <c r="EVM183" s="257"/>
      <c r="EVN183" s="257"/>
      <c r="EVO183" s="257"/>
      <c r="EVP183" s="257"/>
      <c r="EVQ183" s="257"/>
      <c r="EVR183" s="257"/>
      <c r="EVS183" s="257"/>
      <c r="EVT183" s="257"/>
      <c r="EVU183" s="257"/>
      <c r="EVV183" s="257"/>
      <c r="EVW183" s="257"/>
      <c r="EVX183" s="257"/>
      <c r="EVY183" s="257"/>
      <c r="EVZ183" s="257"/>
      <c r="EWA183" s="257"/>
      <c r="EWB183" s="257"/>
      <c r="EWC183" s="257"/>
      <c r="EWD183" s="257"/>
      <c r="EWE183" s="257"/>
      <c r="EWF183" s="257"/>
      <c r="EWG183" s="257"/>
      <c r="EWH183" s="257"/>
      <c r="EWI183" s="257"/>
      <c r="EWJ183" s="257"/>
      <c r="EWK183" s="257"/>
      <c r="EWL183" s="257"/>
      <c r="EWM183" s="257"/>
      <c r="EWN183" s="257"/>
      <c r="EWO183" s="257"/>
      <c r="EWP183" s="257"/>
      <c r="EWQ183" s="257"/>
      <c r="EWR183" s="257"/>
      <c r="EWS183" s="257"/>
      <c r="EWT183" s="257"/>
      <c r="EWU183" s="257"/>
      <c r="EWV183" s="257"/>
      <c r="EWW183" s="257"/>
      <c r="EWX183" s="257"/>
      <c r="EWY183" s="257"/>
      <c r="EWZ183" s="257"/>
      <c r="EXA183" s="257"/>
      <c r="EXB183" s="257"/>
      <c r="EXC183" s="257"/>
      <c r="EXD183" s="257"/>
      <c r="EXE183" s="257"/>
      <c r="EXF183" s="257"/>
      <c r="EXG183" s="257"/>
      <c r="EXH183" s="257"/>
      <c r="EXI183" s="257"/>
      <c r="EXJ183" s="257"/>
      <c r="EXK183" s="257"/>
      <c r="EXL183" s="257"/>
      <c r="EXM183" s="257"/>
      <c r="EXN183" s="257"/>
      <c r="EXO183" s="257"/>
      <c r="EXP183" s="257"/>
      <c r="EXQ183" s="257"/>
      <c r="EXR183" s="257"/>
      <c r="EXS183" s="257"/>
      <c r="EXT183" s="257"/>
      <c r="EXU183" s="257"/>
      <c r="EXV183" s="257"/>
      <c r="EXW183" s="257"/>
      <c r="EXX183" s="257"/>
      <c r="EXY183" s="257"/>
      <c r="EXZ183" s="257"/>
      <c r="EYA183" s="257"/>
      <c r="EYB183" s="257"/>
      <c r="EYC183" s="257"/>
      <c r="EYD183" s="257"/>
      <c r="EYE183" s="257"/>
      <c r="EYF183" s="257"/>
      <c r="EYG183" s="257"/>
      <c r="EYH183" s="257"/>
      <c r="EYI183" s="257"/>
      <c r="EYJ183" s="257"/>
      <c r="EYK183" s="257"/>
      <c r="EYL183" s="257"/>
      <c r="EYM183" s="257"/>
      <c r="EYN183" s="257"/>
      <c r="EYO183" s="257"/>
      <c r="EYP183" s="257"/>
      <c r="EYQ183" s="257"/>
      <c r="EYR183" s="257"/>
      <c r="EYS183" s="257"/>
      <c r="EYT183" s="257"/>
      <c r="EYU183" s="257"/>
      <c r="EYV183" s="257"/>
      <c r="EYW183" s="257"/>
      <c r="EYX183" s="257"/>
      <c r="EYY183" s="257"/>
      <c r="EYZ183" s="257"/>
      <c r="EZA183" s="257"/>
      <c r="EZB183" s="257"/>
      <c r="EZC183" s="257"/>
      <c r="EZD183" s="257"/>
      <c r="EZE183" s="257"/>
      <c r="EZF183" s="257"/>
      <c r="EZG183" s="257"/>
      <c r="EZH183" s="257"/>
      <c r="EZI183" s="257"/>
      <c r="EZJ183" s="257"/>
      <c r="EZK183" s="257"/>
      <c r="EZL183" s="257"/>
      <c r="EZM183" s="257"/>
      <c r="EZN183" s="257"/>
      <c r="EZO183" s="257"/>
      <c r="EZP183" s="257"/>
      <c r="EZQ183" s="257"/>
      <c r="EZR183" s="257"/>
      <c r="EZS183" s="257"/>
      <c r="EZT183" s="257"/>
      <c r="EZU183" s="257"/>
      <c r="EZV183" s="257"/>
      <c r="EZW183" s="257"/>
      <c r="EZX183" s="257"/>
      <c r="EZY183" s="257"/>
      <c r="EZZ183" s="257"/>
      <c r="FAA183" s="257"/>
      <c r="FAB183" s="257"/>
      <c r="FAC183" s="257"/>
      <c r="FAD183" s="257"/>
      <c r="FAE183" s="257"/>
      <c r="FAF183" s="257"/>
      <c r="FAG183" s="257"/>
      <c r="FAH183" s="257"/>
      <c r="FAI183" s="257"/>
      <c r="FAJ183" s="257"/>
      <c r="FAK183" s="257"/>
      <c r="FAL183" s="257"/>
      <c r="FAM183" s="257"/>
      <c r="FAN183" s="257"/>
      <c r="FAO183" s="257"/>
      <c r="FAP183" s="257"/>
      <c r="FAQ183" s="257"/>
      <c r="FAR183" s="257"/>
      <c r="FAS183" s="257"/>
      <c r="FAT183" s="257"/>
      <c r="FAU183" s="257"/>
      <c r="FAV183" s="257"/>
      <c r="FAW183" s="257"/>
      <c r="FAX183" s="257"/>
      <c r="FAY183" s="257"/>
      <c r="FAZ183" s="257"/>
      <c r="FBA183" s="257"/>
      <c r="FBB183" s="257"/>
      <c r="FBC183" s="257"/>
      <c r="FBD183" s="257"/>
      <c r="FBE183" s="257"/>
      <c r="FBF183" s="257"/>
      <c r="FBG183" s="257"/>
      <c r="FBH183" s="257"/>
      <c r="FBI183" s="257"/>
      <c r="FBJ183" s="257"/>
      <c r="FBK183" s="257"/>
      <c r="FBL183" s="257"/>
      <c r="FBM183" s="257"/>
      <c r="FBN183" s="257"/>
      <c r="FBO183" s="257"/>
      <c r="FBP183" s="257"/>
      <c r="FBQ183" s="257"/>
      <c r="FBR183" s="257"/>
      <c r="FBS183" s="257"/>
      <c r="FBT183" s="257"/>
      <c r="FBU183" s="257"/>
      <c r="FBV183" s="257"/>
      <c r="FBW183" s="257"/>
      <c r="FBX183" s="257"/>
      <c r="FBY183" s="257"/>
      <c r="FBZ183" s="257"/>
      <c r="FCA183" s="257"/>
      <c r="FCB183" s="257"/>
      <c r="FCC183" s="257"/>
      <c r="FCD183" s="257"/>
      <c r="FCE183" s="257"/>
      <c r="FCF183" s="257"/>
      <c r="FCG183" s="257"/>
      <c r="FCH183" s="257"/>
      <c r="FCI183" s="257"/>
      <c r="FCJ183" s="257"/>
      <c r="FCK183" s="257"/>
      <c r="FCL183" s="257"/>
      <c r="FCM183" s="257"/>
      <c r="FCN183" s="257"/>
      <c r="FCO183" s="257"/>
      <c r="FCP183" s="257"/>
      <c r="FCQ183" s="257"/>
      <c r="FCR183" s="257"/>
      <c r="FCS183" s="257"/>
      <c r="FCT183" s="257"/>
      <c r="FCU183" s="257"/>
      <c r="FCV183" s="257"/>
      <c r="FCW183" s="257"/>
      <c r="FCX183" s="257"/>
      <c r="FCY183" s="257"/>
      <c r="FCZ183" s="257"/>
      <c r="FDA183" s="257"/>
      <c r="FDB183" s="257"/>
      <c r="FDC183" s="257"/>
      <c r="FDD183" s="257"/>
      <c r="FDE183" s="257"/>
      <c r="FDF183" s="257"/>
      <c r="FDG183" s="257"/>
      <c r="FDH183" s="257"/>
      <c r="FDI183" s="257"/>
      <c r="FDJ183" s="257"/>
      <c r="FDK183" s="257"/>
      <c r="FDL183" s="257"/>
      <c r="FDM183" s="257"/>
      <c r="FDN183" s="257"/>
      <c r="FDO183" s="257"/>
      <c r="FDP183" s="257"/>
      <c r="FDQ183" s="257"/>
      <c r="FDR183" s="257"/>
      <c r="FDS183" s="257"/>
      <c r="FDT183" s="257"/>
      <c r="FDU183" s="257"/>
      <c r="FDV183" s="257"/>
      <c r="FDW183" s="257"/>
      <c r="FDX183" s="257"/>
      <c r="FDY183" s="257"/>
      <c r="FDZ183" s="257"/>
      <c r="FEA183" s="257"/>
      <c r="FEB183" s="257"/>
      <c r="FEC183" s="257"/>
      <c r="FED183" s="257"/>
      <c r="FEE183" s="257"/>
      <c r="FEF183" s="257"/>
      <c r="FEG183" s="257"/>
      <c r="FEH183" s="257"/>
      <c r="FEI183" s="257"/>
      <c r="FEJ183" s="257"/>
      <c r="FEK183" s="257"/>
      <c r="FEL183" s="257"/>
      <c r="FEM183" s="257"/>
      <c r="FEN183" s="257"/>
      <c r="FEO183" s="257"/>
      <c r="FEP183" s="257"/>
      <c r="FEQ183" s="257"/>
      <c r="FER183" s="257"/>
      <c r="FES183" s="257"/>
      <c r="FET183" s="257"/>
      <c r="FEU183" s="257"/>
      <c r="FEV183" s="257"/>
      <c r="FEW183" s="257"/>
      <c r="FEX183" s="257"/>
      <c r="FEY183" s="257"/>
      <c r="FEZ183" s="257"/>
      <c r="FFA183" s="257"/>
      <c r="FFB183" s="257"/>
      <c r="FFC183" s="257"/>
      <c r="FFD183" s="257"/>
      <c r="FFE183" s="257"/>
      <c r="FFF183" s="257"/>
      <c r="FFG183" s="257"/>
      <c r="FFH183" s="257"/>
      <c r="FFI183" s="257"/>
      <c r="FFJ183" s="257"/>
      <c r="FFK183" s="257"/>
      <c r="FFL183" s="257"/>
      <c r="FFM183" s="257"/>
      <c r="FFN183" s="257"/>
      <c r="FFO183" s="257"/>
      <c r="FFP183" s="257"/>
      <c r="FFQ183" s="257"/>
      <c r="FFR183" s="257"/>
      <c r="FFS183" s="257"/>
      <c r="FFT183" s="257"/>
      <c r="FFU183" s="257"/>
      <c r="FFV183" s="257"/>
      <c r="FFW183" s="257"/>
      <c r="FFX183" s="257"/>
      <c r="FFY183" s="257"/>
      <c r="FFZ183" s="257"/>
      <c r="FGA183" s="257"/>
      <c r="FGB183" s="257"/>
      <c r="FGC183" s="257"/>
      <c r="FGD183" s="257"/>
      <c r="FGE183" s="257"/>
      <c r="FGF183" s="257"/>
      <c r="FGG183" s="257"/>
      <c r="FGH183" s="257"/>
      <c r="FGI183" s="257"/>
      <c r="FGJ183" s="257"/>
      <c r="FGK183" s="257"/>
      <c r="FGL183" s="257"/>
      <c r="FGM183" s="257"/>
      <c r="FGN183" s="257"/>
      <c r="FGO183" s="257"/>
      <c r="FGP183" s="257"/>
      <c r="FGQ183" s="257"/>
      <c r="FGR183" s="257"/>
      <c r="FGS183" s="257"/>
      <c r="FGT183" s="257"/>
      <c r="FGU183" s="257"/>
      <c r="FGV183" s="257"/>
      <c r="FGW183" s="257"/>
      <c r="FGX183" s="257"/>
      <c r="FGY183" s="257"/>
      <c r="FGZ183" s="257"/>
      <c r="FHA183" s="257"/>
      <c r="FHB183" s="257"/>
      <c r="FHC183" s="257"/>
      <c r="FHD183" s="257"/>
      <c r="FHE183" s="257"/>
      <c r="FHF183" s="257"/>
      <c r="FHG183" s="257"/>
      <c r="FHH183" s="257"/>
      <c r="FHI183" s="257"/>
      <c r="FHJ183" s="257"/>
      <c r="FHK183" s="257"/>
      <c r="FHL183" s="257"/>
      <c r="FHM183" s="257"/>
      <c r="FHN183" s="257"/>
      <c r="FHO183" s="257"/>
      <c r="FHP183" s="257"/>
      <c r="FHQ183" s="257"/>
      <c r="FHR183" s="257"/>
      <c r="FHS183" s="257"/>
      <c r="FHT183" s="257"/>
      <c r="FHU183" s="257"/>
      <c r="FHV183" s="257"/>
      <c r="FHW183" s="257"/>
      <c r="FHX183" s="257"/>
      <c r="FHY183" s="257"/>
      <c r="FHZ183" s="257"/>
      <c r="FIA183" s="257"/>
      <c r="FIB183" s="257"/>
      <c r="FIC183" s="257"/>
      <c r="FID183" s="257"/>
      <c r="FIE183" s="257"/>
      <c r="FIF183" s="257"/>
      <c r="FIG183" s="257"/>
      <c r="FIH183" s="257"/>
      <c r="FII183" s="257"/>
      <c r="FIJ183" s="257"/>
      <c r="FIK183" s="257"/>
      <c r="FIL183" s="257"/>
      <c r="FIM183" s="257"/>
      <c r="FIN183" s="257"/>
      <c r="FIO183" s="257"/>
      <c r="FIP183" s="257"/>
      <c r="FIQ183" s="257"/>
      <c r="FIR183" s="257"/>
      <c r="FIS183" s="257"/>
      <c r="FIT183" s="257"/>
      <c r="FIU183" s="257"/>
      <c r="FIV183" s="257"/>
      <c r="FIW183" s="257"/>
      <c r="FIX183" s="257"/>
      <c r="FIY183" s="257"/>
      <c r="FIZ183" s="257"/>
      <c r="FJA183" s="257"/>
      <c r="FJB183" s="257"/>
      <c r="FJC183" s="257"/>
      <c r="FJD183" s="257"/>
      <c r="FJE183" s="257"/>
      <c r="FJF183" s="257"/>
      <c r="FJG183" s="257"/>
      <c r="FJH183" s="257"/>
      <c r="FJI183" s="257"/>
      <c r="FJJ183" s="257"/>
      <c r="FJK183" s="257"/>
      <c r="FJL183" s="257"/>
      <c r="FJM183" s="257"/>
      <c r="FJN183" s="257"/>
      <c r="FJO183" s="257"/>
      <c r="FJP183" s="257"/>
      <c r="FJQ183" s="257"/>
      <c r="FJR183" s="257"/>
      <c r="FJS183" s="257"/>
      <c r="FJT183" s="257"/>
      <c r="FJU183" s="257"/>
      <c r="FJV183" s="257"/>
      <c r="FJW183" s="257"/>
      <c r="FJX183" s="257"/>
      <c r="FJY183" s="257"/>
      <c r="FJZ183" s="257"/>
      <c r="FKA183" s="257"/>
      <c r="FKB183" s="257"/>
      <c r="FKC183" s="257"/>
      <c r="FKD183" s="257"/>
      <c r="FKE183" s="257"/>
      <c r="FKF183" s="257"/>
      <c r="FKG183" s="257"/>
      <c r="FKH183" s="257"/>
      <c r="FKI183" s="257"/>
      <c r="FKJ183" s="257"/>
      <c r="FKK183" s="257"/>
      <c r="FKL183" s="257"/>
      <c r="FKM183" s="257"/>
      <c r="FKN183" s="257"/>
      <c r="FKO183" s="257"/>
      <c r="FKP183" s="257"/>
      <c r="FKQ183" s="257"/>
      <c r="FKR183" s="257"/>
      <c r="FKS183" s="257"/>
      <c r="FKT183" s="257"/>
      <c r="FKU183" s="257"/>
      <c r="FKV183" s="257"/>
      <c r="FKW183" s="257"/>
      <c r="FKX183" s="257"/>
      <c r="FKY183" s="257"/>
      <c r="FKZ183" s="257"/>
      <c r="FLA183" s="257"/>
      <c r="FLB183" s="257"/>
      <c r="FLC183" s="257"/>
      <c r="FLD183" s="257"/>
      <c r="FLE183" s="257"/>
      <c r="FLF183" s="257"/>
      <c r="FLG183" s="257"/>
      <c r="FLH183" s="257"/>
      <c r="FLI183" s="257"/>
      <c r="FLJ183" s="257"/>
      <c r="FLK183" s="257"/>
      <c r="FLL183" s="257"/>
      <c r="FLM183" s="257"/>
      <c r="FLN183" s="257"/>
      <c r="FLO183" s="257"/>
      <c r="FLP183" s="257"/>
      <c r="FLQ183" s="257"/>
      <c r="FLR183" s="257"/>
      <c r="FLS183" s="257"/>
      <c r="FLT183" s="257"/>
      <c r="FLU183" s="257"/>
      <c r="FLV183" s="257"/>
      <c r="FLW183" s="257"/>
      <c r="FLX183" s="257"/>
      <c r="FLY183" s="257"/>
      <c r="FLZ183" s="257"/>
      <c r="FMA183" s="257"/>
      <c r="FMB183" s="257"/>
      <c r="FMC183" s="257"/>
      <c r="FMD183" s="257"/>
      <c r="FME183" s="257"/>
      <c r="FMF183" s="257"/>
      <c r="FMG183" s="257"/>
      <c r="FMH183" s="257"/>
      <c r="FMI183" s="257"/>
      <c r="FMJ183" s="257"/>
      <c r="FMK183" s="257"/>
      <c r="FML183" s="257"/>
      <c r="FMM183" s="257"/>
      <c r="FMN183" s="257"/>
      <c r="FMO183" s="257"/>
      <c r="FMP183" s="257"/>
      <c r="FMQ183" s="257"/>
      <c r="FMR183" s="257"/>
      <c r="FMS183" s="257"/>
      <c r="FMT183" s="257"/>
      <c r="FMU183" s="257"/>
      <c r="FMV183" s="257"/>
      <c r="FMW183" s="257"/>
      <c r="FMX183" s="257"/>
      <c r="FMY183" s="257"/>
      <c r="FMZ183" s="257"/>
      <c r="FNA183" s="257"/>
      <c r="FNB183" s="257"/>
      <c r="FNC183" s="257"/>
      <c r="FND183" s="257"/>
      <c r="FNE183" s="257"/>
      <c r="FNF183" s="257"/>
      <c r="FNG183" s="257"/>
      <c r="FNH183" s="257"/>
      <c r="FNI183" s="257"/>
      <c r="FNJ183" s="257"/>
      <c r="FNK183" s="257"/>
      <c r="FNL183" s="257"/>
      <c r="FNM183" s="257"/>
      <c r="FNN183" s="257"/>
      <c r="FNO183" s="257"/>
      <c r="FNP183" s="257"/>
      <c r="FNQ183" s="257"/>
      <c r="FNR183" s="257"/>
      <c r="FNS183" s="257"/>
      <c r="FNT183" s="257"/>
      <c r="FNU183" s="257"/>
      <c r="FNV183" s="257"/>
      <c r="FNW183" s="257"/>
      <c r="FNX183" s="257"/>
      <c r="FNY183" s="257"/>
      <c r="FNZ183" s="257"/>
      <c r="FOA183" s="257"/>
      <c r="FOB183" s="257"/>
      <c r="FOC183" s="257"/>
      <c r="FOD183" s="257"/>
      <c r="FOE183" s="257"/>
      <c r="FOF183" s="257"/>
      <c r="FOG183" s="257"/>
      <c r="FOH183" s="257"/>
      <c r="FOI183" s="257"/>
      <c r="FOJ183" s="257"/>
      <c r="FOK183" s="257"/>
      <c r="FOL183" s="257"/>
      <c r="FOM183" s="257"/>
      <c r="FON183" s="257"/>
      <c r="FOO183" s="257"/>
      <c r="FOP183" s="257"/>
      <c r="FOQ183" s="257"/>
      <c r="FOR183" s="257"/>
      <c r="FOS183" s="257"/>
      <c r="FOT183" s="257"/>
      <c r="FOU183" s="257"/>
      <c r="FOV183" s="257"/>
      <c r="FOW183" s="257"/>
      <c r="FOX183" s="257"/>
      <c r="FOY183" s="257"/>
      <c r="FOZ183" s="257"/>
      <c r="FPA183" s="257"/>
      <c r="FPB183" s="257"/>
      <c r="FPC183" s="257"/>
      <c r="FPD183" s="257"/>
      <c r="FPE183" s="257"/>
      <c r="FPF183" s="257"/>
      <c r="FPG183" s="257"/>
      <c r="FPH183" s="257"/>
      <c r="FPI183" s="257"/>
      <c r="FPJ183" s="257"/>
      <c r="FPK183" s="257"/>
      <c r="FPL183" s="257"/>
      <c r="FPM183" s="257"/>
      <c r="FPN183" s="257"/>
      <c r="FPO183" s="257"/>
      <c r="FPP183" s="257"/>
      <c r="FPQ183" s="257"/>
      <c r="FPR183" s="257"/>
      <c r="FPS183" s="257"/>
      <c r="FPT183" s="257"/>
      <c r="FPU183" s="257"/>
      <c r="FPV183" s="257"/>
      <c r="FPW183" s="257"/>
      <c r="FPX183" s="257"/>
      <c r="FPY183" s="257"/>
      <c r="FPZ183" s="257"/>
      <c r="FQA183" s="257"/>
      <c r="FQB183" s="257"/>
      <c r="FQC183" s="257"/>
      <c r="FQD183" s="257"/>
      <c r="FQE183" s="257"/>
      <c r="FQF183" s="257"/>
      <c r="FQG183" s="257"/>
      <c r="FQH183" s="257"/>
      <c r="FQI183" s="257"/>
      <c r="FQJ183" s="257"/>
      <c r="FQK183" s="257"/>
      <c r="FQL183" s="257"/>
      <c r="FQM183" s="257"/>
      <c r="FQN183" s="257"/>
      <c r="FQO183" s="257"/>
      <c r="FQP183" s="257"/>
      <c r="FQQ183" s="257"/>
      <c r="FQR183" s="257"/>
      <c r="FQS183" s="257"/>
      <c r="FQT183" s="257"/>
      <c r="FQU183" s="257"/>
      <c r="FQV183" s="257"/>
      <c r="FQW183" s="257"/>
      <c r="FQX183" s="257"/>
      <c r="FQY183" s="257"/>
      <c r="FQZ183" s="257"/>
      <c r="FRA183" s="257"/>
      <c r="FRB183" s="257"/>
      <c r="FRC183" s="257"/>
      <c r="FRD183" s="257"/>
      <c r="FRE183" s="257"/>
      <c r="FRF183" s="257"/>
      <c r="FRG183" s="257"/>
      <c r="FRH183" s="257"/>
      <c r="FRI183" s="257"/>
      <c r="FRJ183" s="257"/>
      <c r="FRK183" s="257"/>
      <c r="FRL183" s="257"/>
      <c r="FRM183" s="257"/>
      <c r="FRN183" s="257"/>
      <c r="FRO183" s="257"/>
      <c r="FRP183" s="257"/>
      <c r="FRQ183" s="257"/>
      <c r="FRR183" s="257"/>
      <c r="FRS183" s="257"/>
      <c r="FRT183" s="257"/>
      <c r="FRU183" s="257"/>
      <c r="FRV183" s="257"/>
      <c r="FRW183" s="257"/>
      <c r="FRX183" s="257"/>
      <c r="FRY183" s="257"/>
      <c r="FRZ183" s="257"/>
      <c r="FSA183" s="257"/>
      <c r="FSB183" s="257"/>
      <c r="FSC183" s="257"/>
      <c r="FSD183" s="257"/>
      <c r="FSE183" s="257"/>
      <c r="FSF183" s="257"/>
      <c r="FSG183" s="257"/>
      <c r="FSH183" s="257"/>
      <c r="FSI183" s="257"/>
      <c r="FSJ183" s="257"/>
      <c r="FSK183" s="257"/>
      <c r="FSL183" s="257"/>
      <c r="FSM183" s="257"/>
      <c r="FSN183" s="257"/>
      <c r="FSO183" s="257"/>
      <c r="FSP183" s="257"/>
      <c r="FSQ183" s="257"/>
      <c r="FSR183" s="257"/>
      <c r="FSS183" s="257"/>
      <c r="FST183" s="257"/>
      <c r="FSU183" s="257"/>
      <c r="FSV183" s="257"/>
      <c r="FSW183" s="257"/>
      <c r="FSX183" s="257"/>
      <c r="FSY183" s="257"/>
      <c r="FSZ183" s="257"/>
      <c r="FTA183" s="257"/>
      <c r="FTB183" s="257"/>
      <c r="FTC183" s="257"/>
      <c r="FTD183" s="257"/>
      <c r="FTE183" s="257"/>
      <c r="FTF183" s="257"/>
      <c r="FTG183" s="257"/>
      <c r="FTH183" s="257"/>
      <c r="FTI183" s="257"/>
      <c r="FTJ183" s="257"/>
      <c r="FTK183" s="257"/>
      <c r="FTL183" s="257"/>
      <c r="FTM183" s="257"/>
      <c r="FTN183" s="257"/>
      <c r="FTO183" s="257"/>
      <c r="FTP183" s="257"/>
      <c r="FTQ183" s="257"/>
      <c r="FTR183" s="257"/>
      <c r="FTS183" s="257"/>
      <c r="FTT183" s="257"/>
      <c r="FTU183" s="257"/>
      <c r="FTV183" s="257"/>
      <c r="FTW183" s="257"/>
      <c r="FTX183" s="257"/>
      <c r="FTY183" s="257"/>
      <c r="FTZ183" s="257"/>
      <c r="FUA183" s="257"/>
      <c r="FUB183" s="257"/>
      <c r="FUC183" s="257"/>
      <c r="FUD183" s="257"/>
      <c r="FUE183" s="257"/>
      <c r="FUF183" s="257"/>
      <c r="FUG183" s="257"/>
      <c r="FUH183" s="257"/>
      <c r="FUI183" s="257"/>
      <c r="FUJ183" s="257"/>
      <c r="FUK183" s="257"/>
      <c r="FUL183" s="257"/>
      <c r="FUM183" s="257"/>
      <c r="FUN183" s="257"/>
      <c r="FUO183" s="257"/>
      <c r="FUP183" s="257"/>
      <c r="FUQ183" s="257"/>
      <c r="FUR183" s="257"/>
      <c r="FUS183" s="257"/>
      <c r="FUT183" s="257"/>
      <c r="FUU183" s="257"/>
      <c r="FUV183" s="257"/>
      <c r="FUW183" s="257"/>
      <c r="FUX183" s="257"/>
      <c r="FUY183" s="257"/>
      <c r="FUZ183" s="257"/>
      <c r="FVA183" s="257"/>
      <c r="FVB183" s="257"/>
      <c r="FVC183" s="257"/>
      <c r="FVD183" s="257"/>
      <c r="FVE183" s="257"/>
      <c r="FVF183" s="257"/>
      <c r="FVG183" s="257"/>
      <c r="FVH183" s="257"/>
      <c r="FVI183" s="257"/>
      <c r="FVJ183" s="257"/>
      <c r="FVK183" s="257"/>
      <c r="FVL183" s="257"/>
      <c r="FVM183" s="257"/>
      <c r="FVN183" s="257"/>
      <c r="FVO183" s="257"/>
      <c r="FVP183" s="257"/>
      <c r="FVQ183" s="257"/>
      <c r="FVR183" s="257"/>
      <c r="FVS183" s="257"/>
      <c r="FVT183" s="257"/>
      <c r="FVU183" s="257"/>
      <c r="FVV183" s="257"/>
      <c r="FVW183" s="257"/>
      <c r="FVX183" s="257"/>
      <c r="FVY183" s="257"/>
      <c r="FVZ183" s="257"/>
      <c r="FWA183" s="257"/>
      <c r="FWB183" s="257"/>
      <c r="FWC183" s="257"/>
      <c r="FWD183" s="257"/>
      <c r="FWE183" s="257"/>
      <c r="FWF183" s="257"/>
      <c r="FWG183" s="257"/>
      <c r="FWH183" s="257"/>
      <c r="FWI183" s="257"/>
      <c r="FWJ183" s="257"/>
      <c r="FWK183" s="257"/>
      <c r="FWL183" s="257"/>
      <c r="FWM183" s="257"/>
      <c r="FWN183" s="257"/>
      <c r="FWO183" s="257"/>
      <c r="FWP183" s="257"/>
      <c r="FWQ183" s="257"/>
      <c r="FWR183" s="257"/>
      <c r="FWS183" s="257"/>
      <c r="FWT183" s="257"/>
      <c r="FWU183" s="257"/>
      <c r="FWV183" s="257"/>
      <c r="FWW183" s="257"/>
      <c r="FWX183" s="257"/>
      <c r="FWY183" s="257"/>
      <c r="FWZ183" s="257"/>
      <c r="FXA183" s="257"/>
      <c r="FXB183" s="257"/>
      <c r="FXC183" s="257"/>
      <c r="FXD183" s="257"/>
      <c r="FXE183" s="257"/>
      <c r="FXF183" s="257"/>
      <c r="FXG183" s="257"/>
      <c r="FXH183" s="257"/>
      <c r="FXI183" s="257"/>
      <c r="FXJ183" s="257"/>
      <c r="FXK183" s="257"/>
      <c r="FXL183" s="257"/>
      <c r="FXM183" s="257"/>
      <c r="FXN183" s="257"/>
      <c r="FXO183" s="257"/>
      <c r="FXP183" s="257"/>
      <c r="FXQ183" s="257"/>
      <c r="FXR183" s="257"/>
      <c r="FXS183" s="257"/>
      <c r="FXT183" s="257"/>
      <c r="FXU183" s="257"/>
      <c r="FXV183" s="257"/>
      <c r="FXW183" s="257"/>
      <c r="FXX183" s="257"/>
      <c r="FXY183" s="257"/>
      <c r="FXZ183" s="257"/>
      <c r="FYA183" s="257"/>
      <c r="FYB183" s="257"/>
      <c r="FYC183" s="257"/>
      <c r="FYD183" s="257"/>
      <c r="FYE183" s="257"/>
      <c r="FYF183" s="257"/>
      <c r="FYG183" s="257"/>
      <c r="FYH183" s="257"/>
      <c r="FYI183" s="257"/>
      <c r="FYJ183" s="257"/>
      <c r="FYK183" s="257"/>
      <c r="FYL183" s="257"/>
      <c r="FYM183" s="257"/>
      <c r="FYN183" s="257"/>
      <c r="FYO183" s="257"/>
      <c r="FYP183" s="257"/>
      <c r="FYQ183" s="257"/>
      <c r="FYR183" s="257"/>
      <c r="FYS183" s="257"/>
      <c r="FYT183" s="257"/>
      <c r="FYU183" s="257"/>
      <c r="FYV183" s="257"/>
      <c r="FYW183" s="257"/>
      <c r="FYX183" s="257"/>
      <c r="FYY183" s="257"/>
      <c r="FYZ183" s="257"/>
      <c r="FZA183" s="257"/>
      <c r="FZB183" s="257"/>
      <c r="FZC183" s="257"/>
      <c r="FZD183" s="257"/>
      <c r="FZE183" s="257"/>
      <c r="FZF183" s="257"/>
      <c r="FZG183" s="257"/>
      <c r="FZH183" s="257"/>
      <c r="FZI183" s="257"/>
      <c r="FZJ183" s="257"/>
      <c r="FZK183" s="257"/>
      <c r="FZL183" s="257"/>
      <c r="FZM183" s="257"/>
      <c r="FZN183" s="257"/>
      <c r="FZO183" s="257"/>
      <c r="FZP183" s="257"/>
      <c r="FZQ183" s="257"/>
      <c r="FZR183" s="257"/>
      <c r="FZS183" s="257"/>
      <c r="FZT183" s="257"/>
      <c r="FZU183" s="257"/>
      <c r="FZV183" s="257"/>
      <c r="FZW183" s="257"/>
      <c r="FZX183" s="257"/>
      <c r="FZY183" s="257"/>
      <c r="FZZ183" s="257"/>
      <c r="GAA183" s="257"/>
      <c r="GAB183" s="257"/>
      <c r="GAC183" s="257"/>
      <c r="GAD183" s="257"/>
      <c r="GAE183" s="257"/>
      <c r="GAF183" s="257"/>
      <c r="GAG183" s="257"/>
      <c r="GAH183" s="257"/>
      <c r="GAI183" s="257"/>
      <c r="GAJ183" s="257"/>
      <c r="GAK183" s="257"/>
      <c r="GAL183" s="257"/>
      <c r="GAM183" s="257"/>
      <c r="GAN183" s="257"/>
      <c r="GAO183" s="257"/>
      <c r="GAP183" s="257"/>
      <c r="GAQ183" s="257"/>
      <c r="GAR183" s="257"/>
      <c r="GAS183" s="257"/>
      <c r="GAT183" s="257"/>
      <c r="GAU183" s="257"/>
      <c r="GAV183" s="257"/>
      <c r="GAW183" s="257"/>
      <c r="GAX183" s="257"/>
      <c r="GAY183" s="257"/>
      <c r="GAZ183" s="257"/>
      <c r="GBA183" s="257"/>
      <c r="GBB183" s="257"/>
      <c r="GBC183" s="257"/>
      <c r="GBD183" s="257"/>
      <c r="GBE183" s="257"/>
      <c r="GBF183" s="257"/>
      <c r="GBG183" s="257"/>
      <c r="GBH183" s="257"/>
      <c r="GBI183" s="257"/>
      <c r="GBJ183" s="257"/>
      <c r="GBK183" s="257"/>
      <c r="GBL183" s="257"/>
      <c r="GBM183" s="257"/>
      <c r="GBN183" s="257"/>
      <c r="GBO183" s="257"/>
      <c r="GBP183" s="257"/>
      <c r="GBQ183" s="257"/>
      <c r="GBR183" s="257"/>
      <c r="GBS183" s="257"/>
      <c r="GBT183" s="257"/>
      <c r="GBU183" s="257"/>
      <c r="GBV183" s="257"/>
      <c r="GBW183" s="257"/>
      <c r="GBX183" s="257"/>
      <c r="GBY183" s="257"/>
      <c r="GBZ183" s="257"/>
      <c r="GCA183" s="257"/>
      <c r="GCB183" s="257"/>
      <c r="GCC183" s="257"/>
      <c r="GCD183" s="257"/>
      <c r="GCE183" s="257"/>
      <c r="GCF183" s="257"/>
      <c r="GCG183" s="257"/>
      <c r="GCH183" s="257"/>
      <c r="GCI183" s="257"/>
      <c r="GCJ183" s="257"/>
      <c r="GCK183" s="257"/>
      <c r="GCL183" s="257"/>
      <c r="GCM183" s="257"/>
      <c r="GCN183" s="257"/>
      <c r="GCO183" s="257"/>
      <c r="GCP183" s="257"/>
      <c r="GCQ183" s="257"/>
      <c r="GCR183" s="257"/>
      <c r="GCS183" s="257"/>
      <c r="GCT183" s="257"/>
      <c r="GCU183" s="257"/>
      <c r="GCV183" s="257"/>
      <c r="GCW183" s="257"/>
      <c r="GCX183" s="257"/>
      <c r="GCY183" s="257"/>
      <c r="GCZ183" s="257"/>
      <c r="GDA183" s="257"/>
      <c r="GDB183" s="257"/>
      <c r="GDC183" s="257"/>
      <c r="GDD183" s="257"/>
      <c r="GDE183" s="257"/>
      <c r="GDF183" s="257"/>
      <c r="GDG183" s="257"/>
      <c r="GDH183" s="257"/>
      <c r="GDI183" s="257"/>
      <c r="GDJ183" s="257"/>
      <c r="GDK183" s="257"/>
      <c r="GDL183" s="257"/>
      <c r="GDM183" s="257"/>
      <c r="GDN183" s="257"/>
      <c r="GDO183" s="257"/>
      <c r="GDP183" s="257"/>
      <c r="GDQ183" s="257"/>
      <c r="GDR183" s="257"/>
      <c r="GDS183" s="257"/>
      <c r="GDT183" s="257"/>
      <c r="GDU183" s="257"/>
      <c r="GDV183" s="257"/>
      <c r="GDW183" s="257"/>
      <c r="GDX183" s="257"/>
      <c r="GDY183" s="257"/>
      <c r="GDZ183" s="257"/>
      <c r="GEA183" s="257"/>
      <c r="GEB183" s="257"/>
      <c r="GEC183" s="257"/>
      <c r="GED183" s="257"/>
      <c r="GEE183" s="257"/>
      <c r="GEF183" s="257"/>
      <c r="GEG183" s="257"/>
      <c r="GEH183" s="257"/>
      <c r="GEI183" s="257"/>
      <c r="GEJ183" s="257"/>
      <c r="GEK183" s="257"/>
      <c r="GEL183" s="257"/>
      <c r="GEM183" s="257"/>
      <c r="GEN183" s="257"/>
      <c r="GEO183" s="257"/>
      <c r="GEP183" s="257"/>
      <c r="GEQ183" s="257"/>
      <c r="GER183" s="257"/>
      <c r="GES183" s="257"/>
      <c r="GET183" s="257"/>
      <c r="GEU183" s="257"/>
      <c r="GEV183" s="257"/>
      <c r="GEW183" s="257"/>
      <c r="GEX183" s="257"/>
      <c r="GEY183" s="257"/>
      <c r="GEZ183" s="257"/>
      <c r="GFA183" s="257"/>
      <c r="GFB183" s="257"/>
      <c r="GFC183" s="257"/>
      <c r="GFD183" s="257"/>
      <c r="GFE183" s="257"/>
      <c r="GFF183" s="257"/>
      <c r="GFG183" s="257"/>
      <c r="GFH183" s="257"/>
      <c r="GFI183" s="257"/>
      <c r="GFJ183" s="257"/>
      <c r="GFK183" s="257"/>
      <c r="GFL183" s="257"/>
      <c r="GFM183" s="257"/>
      <c r="GFN183" s="257"/>
      <c r="GFO183" s="257"/>
      <c r="GFP183" s="257"/>
      <c r="GFQ183" s="257"/>
      <c r="GFR183" s="257"/>
      <c r="GFS183" s="257"/>
      <c r="GFT183" s="257"/>
      <c r="GFU183" s="257"/>
      <c r="GFV183" s="257"/>
      <c r="GFW183" s="257"/>
      <c r="GFX183" s="257"/>
      <c r="GFY183" s="257"/>
      <c r="GFZ183" s="257"/>
      <c r="GGA183" s="257"/>
      <c r="GGB183" s="257"/>
      <c r="GGC183" s="257"/>
      <c r="GGD183" s="257"/>
      <c r="GGE183" s="257"/>
      <c r="GGF183" s="257"/>
      <c r="GGG183" s="257"/>
      <c r="GGH183" s="257"/>
      <c r="GGI183" s="257"/>
      <c r="GGJ183" s="257"/>
      <c r="GGK183" s="257"/>
      <c r="GGL183" s="257"/>
      <c r="GGM183" s="257"/>
      <c r="GGN183" s="257"/>
      <c r="GGO183" s="257"/>
      <c r="GGP183" s="257"/>
      <c r="GGQ183" s="257"/>
      <c r="GGR183" s="257"/>
      <c r="GGS183" s="257"/>
      <c r="GGT183" s="257"/>
      <c r="GGU183" s="257"/>
      <c r="GGV183" s="257"/>
      <c r="GGW183" s="257"/>
      <c r="GGX183" s="257"/>
      <c r="GGY183" s="257"/>
      <c r="GGZ183" s="257"/>
      <c r="GHA183" s="257"/>
      <c r="GHB183" s="257"/>
      <c r="GHC183" s="257"/>
      <c r="GHD183" s="257"/>
      <c r="GHE183" s="257"/>
      <c r="GHF183" s="257"/>
      <c r="GHG183" s="257"/>
      <c r="GHH183" s="257"/>
      <c r="GHI183" s="257"/>
      <c r="GHJ183" s="257"/>
      <c r="GHK183" s="257"/>
      <c r="GHL183" s="257"/>
      <c r="GHM183" s="257"/>
      <c r="GHN183" s="257"/>
      <c r="GHO183" s="257"/>
      <c r="GHP183" s="257"/>
      <c r="GHQ183" s="257"/>
      <c r="GHR183" s="257"/>
      <c r="GHS183" s="257"/>
      <c r="GHT183" s="257"/>
      <c r="GHU183" s="257"/>
      <c r="GHV183" s="257"/>
      <c r="GHW183" s="257"/>
      <c r="GHX183" s="257"/>
      <c r="GHY183" s="257"/>
      <c r="GHZ183" s="257"/>
      <c r="GIA183" s="257"/>
      <c r="GIB183" s="257"/>
      <c r="GIC183" s="257"/>
      <c r="GID183" s="257"/>
      <c r="GIE183" s="257"/>
      <c r="GIF183" s="257"/>
      <c r="GIG183" s="257"/>
      <c r="GIH183" s="257"/>
      <c r="GII183" s="257"/>
      <c r="GIJ183" s="257"/>
      <c r="GIK183" s="257"/>
      <c r="GIL183" s="257"/>
      <c r="GIM183" s="257"/>
      <c r="GIN183" s="257"/>
      <c r="GIO183" s="257"/>
      <c r="GIP183" s="257"/>
      <c r="GIQ183" s="257"/>
      <c r="GIR183" s="257"/>
      <c r="GIS183" s="257"/>
      <c r="GIT183" s="257"/>
      <c r="GIU183" s="257"/>
      <c r="GIV183" s="257"/>
      <c r="GIW183" s="257"/>
      <c r="GIX183" s="257"/>
      <c r="GIY183" s="257"/>
      <c r="GIZ183" s="257"/>
      <c r="GJA183" s="257"/>
      <c r="GJB183" s="257"/>
      <c r="GJC183" s="257"/>
      <c r="GJD183" s="257"/>
      <c r="GJE183" s="257"/>
      <c r="GJF183" s="257"/>
      <c r="GJG183" s="257"/>
      <c r="GJH183" s="257"/>
      <c r="GJI183" s="257"/>
      <c r="GJJ183" s="257"/>
      <c r="GJK183" s="257"/>
      <c r="GJL183" s="257"/>
      <c r="GJM183" s="257"/>
      <c r="GJN183" s="257"/>
      <c r="GJO183" s="257"/>
      <c r="GJP183" s="257"/>
      <c r="GJQ183" s="257"/>
      <c r="GJR183" s="257"/>
      <c r="GJS183" s="257"/>
      <c r="GJT183" s="257"/>
      <c r="GJU183" s="257"/>
      <c r="GJV183" s="257"/>
      <c r="GJW183" s="257"/>
      <c r="GJX183" s="257"/>
      <c r="GJY183" s="257"/>
      <c r="GJZ183" s="257"/>
      <c r="GKA183" s="257"/>
      <c r="GKB183" s="257"/>
      <c r="GKC183" s="257"/>
      <c r="GKD183" s="257"/>
      <c r="GKE183" s="257"/>
      <c r="GKF183" s="257"/>
      <c r="GKG183" s="257"/>
      <c r="GKH183" s="257"/>
      <c r="GKI183" s="257"/>
      <c r="GKJ183" s="257"/>
      <c r="GKK183" s="257"/>
      <c r="GKL183" s="257"/>
      <c r="GKM183" s="257"/>
      <c r="GKN183" s="257"/>
      <c r="GKO183" s="257"/>
      <c r="GKP183" s="257"/>
      <c r="GKQ183" s="257"/>
      <c r="GKR183" s="257"/>
      <c r="GKS183" s="257"/>
      <c r="GKT183" s="257"/>
      <c r="GKU183" s="257"/>
      <c r="GKV183" s="257"/>
      <c r="GKW183" s="257"/>
      <c r="GKX183" s="257"/>
      <c r="GKY183" s="257"/>
      <c r="GKZ183" s="257"/>
      <c r="GLA183" s="257"/>
      <c r="GLB183" s="257"/>
      <c r="GLC183" s="257"/>
      <c r="GLD183" s="257"/>
      <c r="GLE183" s="257"/>
      <c r="GLF183" s="257"/>
      <c r="GLG183" s="257"/>
      <c r="GLH183" s="257"/>
      <c r="GLI183" s="257"/>
      <c r="GLJ183" s="257"/>
      <c r="GLK183" s="257"/>
      <c r="GLL183" s="257"/>
      <c r="GLM183" s="257"/>
      <c r="GLN183" s="257"/>
      <c r="GLO183" s="257"/>
      <c r="GLP183" s="257"/>
      <c r="GLQ183" s="257"/>
      <c r="GLR183" s="257"/>
      <c r="GLS183" s="257"/>
      <c r="GLT183" s="257"/>
      <c r="GLU183" s="257"/>
      <c r="GLV183" s="257"/>
      <c r="GLW183" s="257"/>
      <c r="GLX183" s="257"/>
      <c r="GLY183" s="257"/>
      <c r="GLZ183" s="257"/>
      <c r="GMA183" s="257"/>
      <c r="GMB183" s="257"/>
      <c r="GMC183" s="257"/>
      <c r="GMD183" s="257"/>
      <c r="GME183" s="257"/>
      <c r="GMF183" s="257"/>
      <c r="GMG183" s="257"/>
      <c r="GMH183" s="257"/>
      <c r="GMI183" s="257"/>
      <c r="GMJ183" s="257"/>
      <c r="GMK183" s="257"/>
      <c r="GML183" s="257"/>
      <c r="GMM183" s="257"/>
      <c r="GMN183" s="257"/>
      <c r="GMO183" s="257"/>
      <c r="GMP183" s="257"/>
      <c r="GMQ183" s="257"/>
      <c r="GMR183" s="257"/>
      <c r="GMS183" s="257"/>
      <c r="GMT183" s="257"/>
      <c r="GMU183" s="257"/>
      <c r="GMV183" s="257"/>
      <c r="GMW183" s="257"/>
      <c r="GMX183" s="257"/>
      <c r="GMY183" s="257"/>
      <c r="GMZ183" s="257"/>
      <c r="GNA183" s="257"/>
      <c r="GNB183" s="257"/>
      <c r="GNC183" s="257"/>
      <c r="GND183" s="257"/>
      <c r="GNE183" s="257"/>
      <c r="GNF183" s="257"/>
      <c r="GNG183" s="257"/>
      <c r="GNH183" s="257"/>
      <c r="GNI183" s="257"/>
      <c r="GNJ183" s="257"/>
      <c r="GNK183" s="257"/>
      <c r="GNL183" s="257"/>
      <c r="GNM183" s="257"/>
      <c r="GNN183" s="257"/>
      <c r="GNO183" s="257"/>
      <c r="GNP183" s="257"/>
      <c r="GNQ183" s="257"/>
      <c r="GNR183" s="257"/>
      <c r="GNS183" s="257"/>
      <c r="GNT183" s="257"/>
      <c r="GNU183" s="257"/>
      <c r="GNV183" s="257"/>
      <c r="GNW183" s="257"/>
      <c r="GNX183" s="257"/>
      <c r="GNY183" s="257"/>
      <c r="GNZ183" s="257"/>
      <c r="GOA183" s="257"/>
      <c r="GOB183" s="257"/>
      <c r="GOC183" s="257"/>
      <c r="GOD183" s="257"/>
      <c r="GOE183" s="257"/>
      <c r="GOF183" s="257"/>
      <c r="GOG183" s="257"/>
      <c r="GOH183" s="257"/>
      <c r="GOI183" s="257"/>
      <c r="GOJ183" s="257"/>
      <c r="GOK183" s="257"/>
      <c r="GOL183" s="257"/>
      <c r="GOM183" s="257"/>
      <c r="GON183" s="257"/>
      <c r="GOO183" s="257"/>
      <c r="GOP183" s="257"/>
      <c r="GOQ183" s="257"/>
      <c r="GOR183" s="257"/>
      <c r="GOS183" s="257"/>
      <c r="GOT183" s="257"/>
      <c r="GOU183" s="257"/>
      <c r="GOV183" s="257"/>
      <c r="GOW183" s="257"/>
      <c r="GOX183" s="257"/>
      <c r="GOY183" s="257"/>
      <c r="GOZ183" s="257"/>
      <c r="GPA183" s="257"/>
      <c r="GPB183" s="257"/>
      <c r="GPC183" s="257"/>
      <c r="GPD183" s="257"/>
      <c r="GPE183" s="257"/>
      <c r="GPF183" s="257"/>
      <c r="GPG183" s="257"/>
      <c r="GPH183" s="257"/>
      <c r="GPI183" s="257"/>
      <c r="GPJ183" s="257"/>
      <c r="GPK183" s="257"/>
      <c r="GPL183" s="257"/>
      <c r="GPM183" s="257"/>
      <c r="GPN183" s="257"/>
      <c r="GPO183" s="257"/>
      <c r="GPP183" s="257"/>
      <c r="GPQ183" s="257"/>
      <c r="GPR183" s="257"/>
      <c r="GPS183" s="257"/>
      <c r="GPT183" s="257"/>
      <c r="GPU183" s="257"/>
      <c r="GPV183" s="257"/>
      <c r="GPW183" s="257"/>
      <c r="GPX183" s="257"/>
      <c r="GPY183" s="257"/>
      <c r="GPZ183" s="257"/>
      <c r="GQA183" s="257"/>
      <c r="GQB183" s="257"/>
      <c r="GQC183" s="257"/>
      <c r="GQD183" s="257"/>
      <c r="GQE183" s="257"/>
      <c r="GQF183" s="257"/>
      <c r="GQG183" s="257"/>
      <c r="GQH183" s="257"/>
      <c r="GQI183" s="257"/>
      <c r="GQJ183" s="257"/>
      <c r="GQK183" s="257"/>
      <c r="GQL183" s="257"/>
      <c r="GQM183" s="257"/>
      <c r="GQN183" s="257"/>
      <c r="GQO183" s="257"/>
      <c r="GQP183" s="257"/>
      <c r="GQQ183" s="257"/>
      <c r="GQR183" s="257"/>
      <c r="GQS183" s="257"/>
      <c r="GQT183" s="257"/>
      <c r="GQU183" s="257"/>
      <c r="GQV183" s="257"/>
      <c r="GQW183" s="257"/>
      <c r="GQX183" s="257"/>
      <c r="GQY183" s="257"/>
      <c r="GQZ183" s="257"/>
      <c r="GRA183" s="257"/>
      <c r="GRB183" s="257"/>
      <c r="GRC183" s="257"/>
      <c r="GRD183" s="257"/>
      <c r="GRE183" s="257"/>
      <c r="GRF183" s="257"/>
      <c r="GRG183" s="257"/>
      <c r="GRH183" s="257"/>
      <c r="GRI183" s="257"/>
      <c r="GRJ183" s="257"/>
      <c r="GRK183" s="257"/>
      <c r="GRL183" s="257"/>
      <c r="GRM183" s="257"/>
      <c r="GRN183" s="257"/>
      <c r="GRO183" s="257"/>
      <c r="GRP183" s="257"/>
      <c r="GRQ183" s="257"/>
      <c r="GRR183" s="257"/>
      <c r="GRS183" s="257"/>
      <c r="GRT183" s="257"/>
      <c r="GRU183" s="257"/>
      <c r="GRV183" s="257"/>
      <c r="GRW183" s="257"/>
      <c r="GRX183" s="257"/>
      <c r="GRY183" s="257"/>
      <c r="GRZ183" s="257"/>
      <c r="GSA183" s="257"/>
      <c r="GSB183" s="257"/>
      <c r="GSC183" s="257"/>
      <c r="GSD183" s="257"/>
      <c r="GSE183" s="257"/>
      <c r="GSF183" s="257"/>
      <c r="GSG183" s="257"/>
      <c r="GSH183" s="257"/>
      <c r="GSI183" s="257"/>
      <c r="GSJ183" s="257"/>
      <c r="GSK183" s="257"/>
      <c r="GSL183" s="257"/>
      <c r="GSM183" s="257"/>
      <c r="GSN183" s="257"/>
      <c r="GSO183" s="257"/>
      <c r="GSP183" s="257"/>
      <c r="GSQ183" s="257"/>
      <c r="GSR183" s="257"/>
      <c r="GSS183" s="257"/>
      <c r="GST183" s="257"/>
      <c r="GSU183" s="257"/>
      <c r="GSV183" s="257"/>
      <c r="GSW183" s="257"/>
      <c r="GSX183" s="257"/>
      <c r="GSY183" s="257"/>
      <c r="GSZ183" s="257"/>
      <c r="GTA183" s="257"/>
      <c r="GTB183" s="257"/>
      <c r="GTC183" s="257"/>
      <c r="GTD183" s="257"/>
      <c r="GTE183" s="257"/>
      <c r="GTF183" s="257"/>
      <c r="GTG183" s="257"/>
      <c r="GTH183" s="257"/>
      <c r="GTI183" s="257"/>
      <c r="GTJ183" s="257"/>
      <c r="GTK183" s="257"/>
      <c r="GTL183" s="257"/>
      <c r="GTM183" s="257"/>
      <c r="GTN183" s="257"/>
      <c r="GTO183" s="257"/>
      <c r="GTP183" s="257"/>
      <c r="GTQ183" s="257"/>
      <c r="GTR183" s="257"/>
      <c r="GTS183" s="257"/>
      <c r="GTT183" s="257"/>
      <c r="GTU183" s="257"/>
      <c r="GTV183" s="257"/>
      <c r="GTW183" s="257"/>
      <c r="GTX183" s="257"/>
      <c r="GTY183" s="257"/>
      <c r="GTZ183" s="257"/>
      <c r="GUA183" s="257"/>
      <c r="GUB183" s="257"/>
      <c r="GUC183" s="257"/>
      <c r="GUD183" s="257"/>
      <c r="GUE183" s="257"/>
      <c r="GUF183" s="257"/>
      <c r="GUG183" s="257"/>
      <c r="GUH183" s="257"/>
      <c r="GUI183" s="257"/>
      <c r="GUJ183" s="257"/>
      <c r="GUK183" s="257"/>
      <c r="GUL183" s="257"/>
      <c r="GUM183" s="257"/>
      <c r="GUN183" s="257"/>
      <c r="GUO183" s="257"/>
      <c r="GUP183" s="257"/>
      <c r="GUQ183" s="257"/>
      <c r="GUR183" s="257"/>
      <c r="GUS183" s="257"/>
      <c r="GUT183" s="257"/>
      <c r="GUU183" s="257"/>
      <c r="GUV183" s="257"/>
      <c r="GUW183" s="257"/>
      <c r="GUX183" s="257"/>
      <c r="GUY183" s="257"/>
      <c r="GUZ183" s="257"/>
      <c r="GVA183" s="257"/>
      <c r="GVB183" s="257"/>
      <c r="GVC183" s="257"/>
      <c r="GVD183" s="257"/>
      <c r="GVE183" s="257"/>
      <c r="GVF183" s="257"/>
      <c r="GVG183" s="257"/>
      <c r="GVH183" s="257"/>
      <c r="GVI183" s="257"/>
      <c r="GVJ183" s="257"/>
      <c r="GVK183" s="257"/>
      <c r="GVL183" s="257"/>
      <c r="GVM183" s="257"/>
      <c r="GVN183" s="257"/>
      <c r="GVO183" s="257"/>
      <c r="GVP183" s="257"/>
      <c r="GVQ183" s="257"/>
      <c r="GVR183" s="257"/>
      <c r="GVS183" s="257"/>
      <c r="GVT183" s="257"/>
      <c r="GVU183" s="257"/>
      <c r="GVV183" s="257"/>
      <c r="GVW183" s="257"/>
      <c r="GVX183" s="257"/>
      <c r="GVY183" s="257"/>
      <c r="GVZ183" s="257"/>
      <c r="GWA183" s="257"/>
      <c r="GWB183" s="257"/>
      <c r="GWC183" s="257"/>
      <c r="GWD183" s="257"/>
      <c r="GWE183" s="257"/>
      <c r="GWF183" s="257"/>
      <c r="GWG183" s="257"/>
      <c r="GWH183" s="257"/>
      <c r="GWI183" s="257"/>
      <c r="GWJ183" s="257"/>
      <c r="GWK183" s="257"/>
      <c r="GWL183" s="257"/>
      <c r="GWM183" s="257"/>
      <c r="GWN183" s="257"/>
      <c r="GWO183" s="257"/>
      <c r="GWP183" s="257"/>
      <c r="GWQ183" s="257"/>
      <c r="GWR183" s="257"/>
      <c r="GWS183" s="257"/>
      <c r="GWT183" s="257"/>
      <c r="GWU183" s="257"/>
      <c r="GWV183" s="257"/>
      <c r="GWW183" s="257"/>
      <c r="GWX183" s="257"/>
      <c r="GWY183" s="257"/>
      <c r="GWZ183" s="257"/>
      <c r="GXA183" s="257"/>
      <c r="GXB183" s="257"/>
      <c r="GXC183" s="257"/>
      <c r="GXD183" s="257"/>
      <c r="GXE183" s="257"/>
      <c r="GXF183" s="257"/>
      <c r="GXG183" s="257"/>
      <c r="GXH183" s="257"/>
      <c r="GXI183" s="257"/>
      <c r="GXJ183" s="257"/>
      <c r="GXK183" s="257"/>
      <c r="GXL183" s="257"/>
      <c r="GXM183" s="257"/>
      <c r="GXN183" s="257"/>
      <c r="GXO183" s="257"/>
      <c r="GXP183" s="257"/>
      <c r="GXQ183" s="257"/>
      <c r="GXR183" s="257"/>
      <c r="GXS183" s="257"/>
      <c r="GXT183" s="257"/>
      <c r="GXU183" s="257"/>
      <c r="GXV183" s="257"/>
      <c r="GXW183" s="257"/>
      <c r="GXX183" s="257"/>
      <c r="GXY183" s="257"/>
      <c r="GXZ183" s="257"/>
      <c r="GYA183" s="257"/>
      <c r="GYB183" s="257"/>
      <c r="GYC183" s="257"/>
      <c r="GYD183" s="257"/>
      <c r="GYE183" s="257"/>
      <c r="GYF183" s="257"/>
      <c r="GYG183" s="257"/>
      <c r="GYH183" s="257"/>
      <c r="GYI183" s="257"/>
      <c r="GYJ183" s="257"/>
      <c r="GYK183" s="257"/>
      <c r="GYL183" s="257"/>
      <c r="GYM183" s="257"/>
      <c r="GYN183" s="257"/>
      <c r="GYO183" s="257"/>
      <c r="GYP183" s="257"/>
      <c r="GYQ183" s="257"/>
      <c r="GYR183" s="257"/>
      <c r="GYS183" s="257"/>
      <c r="GYT183" s="257"/>
      <c r="GYU183" s="257"/>
      <c r="GYV183" s="257"/>
      <c r="GYW183" s="257"/>
      <c r="GYX183" s="257"/>
      <c r="GYY183" s="257"/>
      <c r="GYZ183" s="257"/>
      <c r="GZA183" s="257"/>
      <c r="GZB183" s="257"/>
      <c r="GZC183" s="257"/>
      <c r="GZD183" s="257"/>
      <c r="GZE183" s="257"/>
      <c r="GZF183" s="257"/>
      <c r="GZG183" s="257"/>
      <c r="GZH183" s="257"/>
      <c r="GZI183" s="257"/>
      <c r="GZJ183" s="257"/>
      <c r="GZK183" s="257"/>
      <c r="GZL183" s="257"/>
      <c r="GZM183" s="257"/>
      <c r="GZN183" s="257"/>
      <c r="GZO183" s="257"/>
      <c r="GZP183" s="257"/>
      <c r="GZQ183" s="257"/>
      <c r="GZR183" s="257"/>
      <c r="GZS183" s="257"/>
      <c r="GZT183" s="257"/>
      <c r="GZU183" s="257"/>
      <c r="GZV183" s="257"/>
      <c r="GZW183" s="257"/>
      <c r="GZX183" s="257"/>
      <c r="GZY183" s="257"/>
      <c r="GZZ183" s="257"/>
      <c r="HAA183" s="257"/>
      <c r="HAB183" s="257"/>
      <c r="HAC183" s="257"/>
      <c r="HAD183" s="257"/>
      <c r="HAE183" s="257"/>
      <c r="HAF183" s="257"/>
      <c r="HAG183" s="257"/>
      <c r="HAH183" s="257"/>
      <c r="HAI183" s="257"/>
      <c r="HAJ183" s="257"/>
      <c r="HAK183" s="257"/>
      <c r="HAL183" s="257"/>
      <c r="HAM183" s="257"/>
      <c r="HAN183" s="257"/>
      <c r="HAO183" s="257"/>
      <c r="HAP183" s="257"/>
      <c r="HAQ183" s="257"/>
      <c r="HAR183" s="257"/>
      <c r="HAS183" s="257"/>
      <c r="HAT183" s="257"/>
      <c r="HAU183" s="257"/>
      <c r="HAV183" s="257"/>
      <c r="HAW183" s="257"/>
      <c r="HAX183" s="257"/>
      <c r="HAY183" s="257"/>
      <c r="HAZ183" s="257"/>
      <c r="HBA183" s="257"/>
      <c r="HBB183" s="257"/>
      <c r="HBC183" s="257"/>
      <c r="HBD183" s="257"/>
      <c r="HBE183" s="257"/>
      <c r="HBF183" s="257"/>
      <c r="HBG183" s="257"/>
      <c r="HBH183" s="257"/>
      <c r="HBI183" s="257"/>
      <c r="HBJ183" s="257"/>
      <c r="HBK183" s="257"/>
      <c r="HBL183" s="257"/>
      <c r="HBM183" s="257"/>
      <c r="HBN183" s="257"/>
      <c r="HBO183" s="257"/>
      <c r="HBP183" s="257"/>
      <c r="HBQ183" s="257"/>
      <c r="HBR183" s="257"/>
      <c r="HBS183" s="257"/>
      <c r="HBT183" s="257"/>
      <c r="HBU183" s="257"/>
      <c r="HBV183" s="257"/>
      <c r="HBW183" s="257"/>
      <c r="HBX183" s="257"/>
      <c r="HBY183" s="257"/>
      <c r="HBZ183" s="257"/>
      <c r="HCA183" s="257"/>
      <c r="HCB183" s="257"/>
      <c r="HCC183" s="257"/>
      <c r="HCD183" s="257"/>
      <c r="HCE183" s="257"/>
      <c r="HCF183" s="257"/>
      <c r="HCG183" s="257"/>
      <c r="HCH183" s="257"/>
      <c r="HCI183" s="257"/>
      <c r="HCJ183" s="257"/>
      <c r="HCK183" s="257"/>
      <c r="HCL183" s="257"/>
      <c r="HCM183" s="257"/>
      <c r="HCN183" s="257"/>
      <c r="HCO183" s="257"/>
      <c r="HCP183" s="257"/>
      <c r="HCQ183" s="257"/>
      <c r="HCR183" s="257"/>
      <c r="HCS183" s="257"/>
      <c r="HCT183" s="257"/>
      <c r="HCU183" s="257"/>
      <c r="HCV183" s="257"/>
      <c r="HCW183" s="257"/>
      <c r="HCX183" s="257"/>
      <c r="HCY183" s="257"/>
      <c r="HCZ183" s="257"/>
      <c r="HDA183" s="257"/>
      <c r="HDB183" s="257"/>
      <c r="HDC183" s="257"/>
      <c r="HDD183" s="257"/>
      <c r="HDE183" s="257"/>
      <c r="HDF183" s="257"/>
      <c r="HDG183" s="257"/>
      <c r="HDH183" s="257"/>
      <c r="HDI183" s="257"/>
      <c r="HDJ183" s="257"/>
      <c r="HDK183" s="257"/>
      <c r="HDL183" s="257"/>
      <c r="HDM183" s="257"/>
      <c r="HDN183" s="257"/>
      <c r="HDO183" s="257"/>
      <c r="HDP183" s="257"/>
      <c r="HDQ183" s="257"/>
      <c r="HDR183" s="257"/>
      <c r="HDS183" s="257"/>
      <c r="HDT183" s="257"/>
      <c r="HDU183" s="257"/>
      <c r="HDV183" s="257"/>
      <c r="HDW183" s="257"/>
      <c r="HDX183" s="257"/>
      <c r="HDY183" s="257"/>
      <c r="HDZ183" s="257"/>
      <c r="HEA183" s="257"/>
      <c r="HEB183" s="257"/>
      <c r="HEC183" s="257"/>
      <c r="HED183" s="257"/>
      <c r="HEE183" s="257"/>
      <c r="HEF183" s="257"/>
      <c r="HEG183" s="257"/>
      <c r="HEH183" s="257"/>
      <c r="HEI183" s="257"/>
      <c r="HEJ183" s="257"/>
      <c r="HEK183" s="257"/>
      <c r="HEL183" s="257"/>
      <c r="HEM183" s="257"/>
      <c r="HEN183" s="257"/>
      <c r="HEO183" s="257"/>
      <c r="HEP183" s="257"/>
      <c r="HEQ183" s="257"/>
      <c r="HER183" s="257"/>
      <c r="HES183" s="257"/>
      <c r="HET183" s="257"/>
      <c r="HEU183" s="257"/>
      <c r="HEV183" s="257"/>
      <c r="HEW183" s="257"/>
      <c r="HEX183" s="257"/>
      <c r="HEY183" s="257"/>
      <c r="HEZ183" s="257"/>
      <c r="HFA183" s="257"/>
      <c r="HFB183" s="257"/>
      <c r="HFC183" s="257"/>
      <c r="HFD183" s="257"/>
      <c r="HFE183" s="257"/>
      <c r="HFF183" s="257"/>
      <c r="HFG183" s="257"/>
      <c r="HFH183" s="257"/>
      <c r="HFI183" s="257"/>
      <c r="HFJ183" s="257"/>
      <c r="HFK183" s="257"/>
      <c r="HFL183" s="257"/>
      <c r="HFM183" s="257"/>
      <c r="HFN183" s="257"/>
      <c r="HFO183" s="257"/>
      <c r="HFP183" s="257"/>
      <c r="HFQ183" s="257"/>
      <c r="HFR183" s="257"/>
      <c r="HFS183" s="257"/>
      <c r="HFT183" s="257"/>
      <c r="HFU183" s="257"/>
      <c r="HFV183" s="257"/>
      <c r="HFW183" s="257"/>
      <c r="HFX183" s="257"/>
      <c r="HFY183" s="257"/>
      <c r="HFZ183" s="257"/>
      <c r="HGA183" s="257"/>
      <c r="HGB183" s="257"/>
      <c r="HGC183" s="257"/>
      <c r="HGD183" s="257"/>
      <c r="HGE183" s="257"/>
      <c r="HGF183" s="257"/>
      <c r="HGG183" s="257"/>
      <c r="HGH183" s="257"/>
      <c r="HGI183" s="257"/>
      <c r="HGJ183" s="257"/>
      <c r="HGK183" s="257"/>
      <c r="HGL183" s="257"/>
      <c r="HGM183" s="257"/>
      <c r="HGN183" s="257"/>
      <c r="HGO183" s="257"/>
      <c r="HGP183" s="257"/>
      <c r="HGQ183" s="257"/>
      <c r="HGR183" s="257"/>
      <c r="HGS183" s="257"/>
      <c r="HGT183" s="257"/>
      <c r="HGU183" s="257"/>
      <c r="HGV183" s="257"/>
      <c r="HGW183" s="257"/>
      <c r="HGX183" s="257"/>
      <c r="HGY183" s="257"/>
      <c r="HGZ183" s="257"/>
      <c r="HHA183" s="257"/>
      <c r="HHB183" s="257"/>
      <c r="HHC183" s="257"/>
      <c r="HHD183" s="257"/>
      <c r="HHE183" s="257"/>
      <c r="HHF183" s="257"/>
      <c r="HHG183" s="257"/>
      <c r="HHH183" s="257"/>
      <c r="HHI183" s="257"/>
      <c r="HHJ183" s="257"/>
      <c r="HHK183" s="257"/>
      <c r="HHL183" s="257"/>
      <c r="HHM183" s="257"/>
      <c r="HHN183" s="257"/>
      <c r="HHO183" s="257"/>
      <c r="HHP183" s="257"/>
      <c r="HHQ183" s="257"/>
      <c r="HHR183" s="257"/>
      <c r="HHS183" s="257"/>
      <c r="HHT183" s="257"/>
      <c r="HHU183" s="257"/>
      <c r="HHV183" s="257"/>
      <c r="HHW183" s="257"/>
      <c r="HHX183" s="257"/>
      <c r="HHY183" s="257"/>
      <c r="HHZ183" s="257"/>
      <c r="HIA183" s="257"/>
      <c r="HIB183" s="257"/>
      <c r="HIC183" s="257"/>
      <c r="HID183" s="257"/>
      <c r="HIE183" s="257"/>
      <c r="HIF183" s="257"/>
      <c r="HIG183" s="257"/>
      <c r="HIH183" s="257"/>
      <c r="HII183" s="257"/>
      <c r="HIJ183" s="257"/>
      <c r="HIK183" s="257"/>
      <c r="HIL183" s="257"/>
      <c r="HIM183" s="257"/>
      <c r="HIN183" s="257"/>
      <c r="HIO183" s="257"/>
      <c r="HIP183" s="257"/>
      <c r="HIQ183" s="257"/>
      <c r="HIR183" s="257"/>
      <c r="HIS183" s="257"/>
      <c r="HIT183" s="257"/>
      <c r="HIU183" s="257"/>
      <c r="HIV183" s="257"/>
      <c r="HIW183" s="257"/>
      <c r="HIX183" s="257"/>
      <c r="HIY183" s="257"/>
      <c r="HIZ183" s="257"/>
      <c r="HJA183" s="257"/>
      <c r="HJB183" s="257"/>
      <c r="HJC183" s="257"/>
      <c r="HJD183" s="257"/>
      <c r="HJE183" s="257"/>
      <c r="HJF183" s="257"/>
      <c r="HJG183" s="257"/>
      <c r="HJH183" s="257"/>
      <c r="HJI183" s="257"/>
      <c r="HJJ183" s="257"/>
      <c r="HJK183" s="257"/>
      <c r="HJL183" s="257"/>
      <c r="HJM183" s="257"/>
      <c r="HJN183" s="257"/>
      <c r="HJO183" s="257"/>
      <c r="HJP183" s="257"/>
      <c r="HJQ183" s="257"/>
      <c r="HJR183" s="257"/>
      <c r="HJS183" s="257"/>
      <c r="HJT183" s="257"/>
      <c r="HJU183" s="257"/>
      <c r="HJV183" s="257"/>
      <c r="HJW183" s="257"/>
      <c r="HJX183" s="257"/>
      <c r="HJY183" s="257"/>
      <c r="HJZ183" s="257"/>
      <c r="HKA183" s="257"/>
      <c r="HKB183" s="257"/>
      <c r="HKC183" s="257"/>
      <c r="HKD183" s="257"/>
      <c r="HKE183" s="257"/>
      <c r="HKF183" s="257"/>
      <c r="HKG183" s="257"/>
      <c r="HKH183" s="257"/>
      <c r="HKI183" s="257"/>
      <c r="HKJ183" s="257"/>
      <c r="HKK183" s="257"/>
      <c r="HKL183" s="257"/>
      <c r="HKM183" s="257"/>
      <c r="HKN183" s="257"/>
      <c r="HKO183" s="257"/>
      <c r="HKP183" s="257"/>
      <c r="HKQ183" s="257"/>
      <c r="HKR183" s="257"/>
      <c r="HKS183" s="257"/>
      <c r="HKT183" s="257"/>
      <c r="HKU183" s="257"/>
      <c r="HKV183" s="257"/>
      <c r="HKW183" s="257"/>
      <c r="HKX183" s="257"/>
      <c r="HKY183" s="257"/>
      <c r="HKZ183" s="257"/>
      <c r="HLA183" s="257"/>
      <c r="HLB183" s="257"/>
      <c r="HLC183" s="257"/>
      <c r="HLD183" s="257"/>
      <c r="HLE183" s="257"/>
      <c r="HLF183" s="257"/>
      <c r="HLG183" s="257"/>
      <c r="HLH183" s="257"/>
      <c r="HLI183" s="257"/>
      <c r="HLJ183" s="257"/>
      <c r="HLK183" s="257"/>
      <c r="HLL183" s="257"/>
      <c r="HLM183" s="257"/>
      <c r="HLN183" s="257"/>
      <c r="HLO183" s="257"/>
      <c r="HLP183" s="257"/>
      <c r="HLQ183" s="257"/>
      <c r="HLR183" s="257"/>
      <c r="HLS183" s="257"/>
      <c r="HLT183" s="257"/>
      <c r="HLU183" s="257"/>
      <c r="HLV183" s="257"/>
      <c r="HLW183" s="257"/>
      <c r="HLX183" s="257"/>
      <c r="HLY183" s="257"/>
      <c r="HLZ183" s="257"/>
      <c r="HMA183" s="257"/>
      <c r="HMB183" s="257"/>
      <c r="HMC183" s="257"/>
      <c r="HMD183" s="257"/>
      <c r="HME183" s="257"/>
      <c r="HMF183" s="257"/>
      <c r="HMG183" s="257"/>
      <c r="HMH183" s="257"/>
      <c r="HMI183" s="257"/>
      <c r="HMJ183" s="257"/>
      <c r="HMK183" s="257"/>
      <c r="HML183" s="257"/>
      <c r="HMM183" s="257"/>
      <c r="HMN183" s="257"/>
      <c r="HMO183" s="257"/>
      <c r="HMP183" s="257"/>
      <c r="HMQ183" s="257"/>
      <c r="HMR183" s="257"/>
      <c r="HMS183" s="257"/>
      <c r="HMT183" s="257"/>
      <c r="HMU183" s="257"/>
      <c r="HMV183" s="257"/>
      <c r="HMW183" s="257"/>
      <c r="HMX183" s="257"/>
      <c r="HMY183" s="257"/>
      <c r="HMZ183" s="257"/>
      <c r="HNA183" s="257"/>
      <c r="HNB183" s="257"/>
      <c r="HNC183" s="257"/>
      <c r="HND183" s="257"/>
      <c r="HNE183" s="257"/>
      <c r="HNF183" s="257"/>
      <c r="HNG183" s="257"/>
      <c r="HNH183" s="257"/>
      <c r="HNI183" s="257"/>
      <c r="HNJ183" s="257"/>
      <c r="HNK183" s="257"/>
      <c r="HNL183" s="257"/>
      <c r="HNM183" s="257"/>
      <c r="HNN183" s="257"/>
      <c r="HNO183" s="257"/>
      <c r="HNP183" s="257"/>
      <c r="HNQ183" s="257"/>
      <c r="HNR183" s="257"/>
      <c r="HNS183" s="257"/>
      <c r="HNT183" s="257"/>
      <c r="HNU183" s="257"/>
      <c r="HNV183" s="257"/>
      <c r="HNW183" s="257"/>
      <c r="HNX183" s="257"/>
      <c r="HNY183" s="257"/>
      <c r="HNZ183" s="257"/>
      <c r="HOA183" s="257"/>
      <c r="HOB183" s="257"/>
      <c r="HOC183" s="257"/>
      <c r="HOD183" s="257"/>
      <c r="HOE183" s="257"/>
      <c r="HOF183" s="257"/>
      <c r="HOG183" s="257"/>
      <c r="HOH183" s="257"/>
      <c r="HOI183" s="257"/>
      <c r="HOJ183" s="257"/>
      <c r="HOK183" s="257"/>
      <c r="HOL183" s="257"/>
      <c r="HOM183" s="257"/>
      <c r="HON183" s="257"/>
      <c r="HOO183" s="257"/>
      <c r="HOP183" s="257"/>
      <c r="HOQ183" s="257"/>
      <c r="HOR183" s="257"/>
      <c r="HOS183" s="257"/>
      <c r="HOT183" s="257"/>
      <c r="HOU183" s="257"/>
      <c r="HOV183" s="257"/>
      <c r="HOW183" s="257"/>
      <c r="HOX183" s="257"/>
      <c r="HOY183" s="257"/>
      <c r="HOZ183" s="257"/>
      <c r="HPA183" s="257"/>
      <c r="HPB183" s="257"/>
      <c r="HPC183" s="257"/>
      <c r="HPD183" s="257"/>
      <c r="HPE183" s="257"/>
      <c r="HPF183" s="257"/>
      <c r="HPG183" s="257"/>
      <c r="HPH183" s="257"/>
      <c r="HPI183" s="257"/>
      <c r="HPJ183" s="257"/>
      <c r="HPK183" s="257"/>
      <c r="HPL183" s="257"/>
      <c r="HPM183" s="257"/>
      <c r="HPN183" s="257"/>
      <c r="HPO183" s="257"/>
      <c r="HPP183" s="257"/>
      <c r="HPQ183" s="257"/>
      <c r="HPR183" s="257"/>
      <c r="HPS183" s="257"/>
      <c r="HPT183" s="257"/>
      <c r="HPU183" s="257"/>
      <c r="HPV183" s="257"/>
      <c r="HPW183" s="257"/>
      <c r="HPX183" s="257"/>
      <c r="HPY183" s="257"/>
      <c r="HPZ183" s="257"/>
      <c r="HQA183" s="257"/>
      <c r="HQB183" s="257"/>
      <c r="HQC183" s="257"/>
      <c r="HQD183" s="257"/>
      <c r="HQE183" s="257"/>
      <c r="HQF183" s="257"/>
      <c r="HQG183" s="257"/>
      <c r="HQH183" s="257"/>
      <c r="HQI183" s="257"/>
      <c r="HQJ183" s="257"/>
      <c r="HQK183" s="257"/>
      <c r="HQL183" s="257"/>
      <c r="HQM183" s="257"/>
      <c r="HQN183" s="257"/>
      <c r="HQO183" s="257"/>
      <c r="HQP183" s="257"/>
      <c r="HQQ183" s="257"/>
      <c r="HQR183" s="257"/>
      <c r="HQS183" s="257"/>
      <c r="HQT183" s="257"/>
      <c r="HQU183" s="257"/>
      <c r="HQV183" s="257"/>
      <c r="HQW183" s="257"/>
      <c r="HQX183" s="257"/>
      <c r="HQY183" s="257"/>
      <c r="HQZ183" s="257"/>
      <c r="HRA183" s="257"/>
      <c r="HRB183" s="257"/>
      <c r="HRC183" s="257"/>
      <c r="HRD183" s="257"/>
      <c r="HRE183" s="257"/>
      <c r="HRF183" s="257"/>
      <c r="HRG183" s="257"/>
      <c r="HRH183" s="257"/>
      <c r="HRI183" s="257"/>
      <c r="HRJ183" s="257"/>
      <c r="HRK183" s="257"/>
      <c r="HRL183" s="257"/>
      <c r="HRM183" s="257"/>
      <c r="HRN183" s="257"/>
      <c r="HRO183" s="257"/>
      <c r="HRP183" s="257"/>
      <c r="HRQ183" s="257"/>
      <c r="HRR183" s="257"/>
      <c r="HRS183" s="257"/>
      <c r="HRT183" s="257"/>
      <c r="HRU183" s="257"/>
      <c r="HRV183" s="257"/>
      <c r="HRW183" s="257"/>
      <c r="HRX183" s="257"/>
      <c r="HRY183" s="257"/>
      <c r="HRZ183" s="257"/>
      <c r="HSA183" s="257"/>
      <c r="HSB183" s="257"/>
      <c r="HSC183" s="257"/>
      <c r="HSD183" s="257"/>
      <c r="HSE183" s="257"/>
      <c r="HSF183" s="257"/>
      <c r="HSG183" s="257"/>
      <c r="HSH183" s="257"/>
      <c r="HSI183" s="257"/>
      <c r="HSJ183" s="257"/>
      <c r="HSK183" s="257"/>
      <c r="HSL183" s="257"/>
      <c r="HSM183" s="257"/>
      <c r="HSN183" s="257"/>
      <c r="HSO183" s="257"/>
      <c r="HSP183" s="257"/>
      <c r="HSQ183" s="257"/>
      <c r="HSR183" s="257"/>
      <c r="HSS183" s="257"/>
      <c r="HST183" s="257"/>
      <c r="HSU183" s="257"/>
      <c r="HSV183" s="257"/>
      <c r="HSW183" s="257"/>
      <c r="HSX183" s="257"/>
      <c r="HSY183" s="257"/>
      <c r="HSZ183" s="257"/>
      <c r="HTA183" s="257"/>
      <c r="HTB183" s="257"/>
      <c r="HTC183" s="257"/>
      <c r="HTD183" s="257"/>
      <c r="HTE183" s="257"/>
      <c r="HTF183" s="257"/>
      <c r="HTG183" s="257"/>
      <c r="HTH183" s="257"/>
      <c r="HTI183" s="257"/>
      <c r="HTJ183" s="257"/>
      <c r="HTK183" s="257"/>
      <c r="HTL183" s="257"/>
      <c r="HTM183" s="257"/>
      <c r="HTN183" s="257"/>
      <c r="HTO183" s="257"/>
      <c r="HTP183" s="257"/>
      <c r="HTQ183" s="257"/>
      <c r="HTR183" s="257"/>
      <c r="HTS183" s="257"/>
      <c r="HTT183" s="257"/>
      <c r="HTU183" s="257"/>
      <c r="HTV183" s="257"/>
      <c r="HTW183" s="257"/>
      <c r="HTX183" s="257"/>
      <c r="HTY183" s="257"/>
      <c r="HTZ183" s="257"/>
      <c r="HUA183" s="257"/>
      <c r="HUB183" s="257"/>
      <c r="HUC183" s="257"/>
      <c r="HUD183" s="257"/>
      <c r="HUE183" s="257"/>
      <c r="HUF183" s="257"/>
      <c r="HUG183" s="257"/>
      <c r="HUH183" s="257"/>
      <c r="HUI183" s="257"/>
      <c r="HUJ183" s="257"/>
      <c r="HUK183" s="257"/>
      <c r="HUL183" s="257"/>
      <c r="HUM183" s="257"/>
      <c r="HUN183" s="257"/>
      <c r="HUO183" s="257"/>
      <c r="HUP183" s="257"/>
      <c r="HUQ183" s="257"/>
      <c r="HUR183" s="257"/>
      <c r="HUS183" s="257"/>
      <c r="HUT183" s="257"/>
      <c r="HUU183" s="257"/>
      <c r="HUV183" s="257"/>
      <c r="HUW183" s="257"/>
      <c r="HUX183" s="257"/>
      <c r="HUY183" s="257"/>
      <c r="HUZ183" s="257"/>
      <c r="HVA183" s="257"/>
      <c r="HVB183" s="257"/>
      <c r="HVC183" s="257"/>
      <c r="HVD183" s="257"/>
      <c r="HVE183" s="257"/>
      <c r="HVF183" s="257"/>
      <c r="HVG183" s="257"/>
      <c r="HVH183" s="257"/>
      <c r="HVI183" s="257"/>
      <c r="HVJ183" s="257"/>
      <c r="HVK183" s="257"/>
      <c r="HVL183" s="257"/>
      <c r="HVM183" s="257"/>
      <c r="HVN183" s="257"/>
      <c r="HVO183" s="257"/>
      <c r="HVP183" s="257"/>
      <c r="HVQ183" s="257"/>
      <c r="HVR183" s="257"/>
      <c r="HVS183" s="257"/>
      <c r="HVT183" s="257"/>
      <c r="HVU183" s="257"/>
      <c r="HVV183" s="257"/>
      <c r="HVW183" s="257"/>
      <c r="HVX183" s="257"/>
      <c r="HVY183" s="257"/>
      <c r="HVZ183" s="257"/>
      <c r="HWA183" s="257"/>
      <c r="HWB183" s="257"/>
      <c r="HWC183" s="257"/>
      <c r="HWD183" s="257"/>
      <c r="HWE183" s="257"/>
      <c r="HWF183" s="257"/>
      <c r="HWG183" s="257"/>
      <c r="HWH183" s="257"/>
      <c r="HWI183" s="257"/>
      <c r="HWJ183" s="257"/>
      <c r="HWK183" s="257"/>
      <c r="HWL183" s="257"/>
      <c r="HWM183" s="257"/>
      <c r="HWN183" s="257"/>
      <c r="HWO183" s="257"/>
      <c r="HWP183" s="257"/>
      <c r="HWQ183" s="257"/>
      <c r="HWR183" s="257"/>
      <c r="HWS183" s="257"/>
      <c r="HWT183" s="257"/>
      <c r="HWU183" s="257"/>
      <c r="HWV183" s="257"/>
      <c r="HWW183" s="257"/>
      <c r="HWX183" s="257"/>
      <c r="HWY183" s="257"/>
      <c r="HWZ183" s="257"/>
      <c r="HXA183" s="257"/>
      <c r="HXB183" s="257"/>
      <c r="HXC183" s="257"/>
      <c r="HXD183" s="257"/>
      <c r="HXE183" s="257"/>
      <c r="HXF183" s="257"/>
      <c r="HXG183" s="257"/>
      <c r="HXH183" s="257"/>
      <c r="HXI183" s="257"/>
      <c r="HXJ183" s="257"/>
      <c r="HXK183" s="257"/>
      <c r="HXL183" s="257"/>
      <c r="HXM183" s="257"/>
      <c r="HXN183" s="257"/>
      <c r="HXO183" s="257"/>
      <c r="HXP183" s="257"/>
      <c r="HXQ183" s="257"/>
      <c r="HXR183" s="257"/>
      <c r="HXS183" s="257"/>
      <c r="HXT183" s="257"/>
      <c r="HXU183" s="257"/>
      <c r="HXV183" s="257"/>
      <c r="HXW183" s="257"/>
      <c r="HXX183" s="257"/>
      <c r="HXY183" s="257"/>
      <c r="HXZ183" s="257"/>
      <c r="HYA183" s="257"/>
      <c r="HYB183" s="257"/>
      <c r="HYC183" s="257"/>
      <c r="HYD183" s="257"/>
      <c r="HYE183" s="257"/>
      <c r="HYF183" s="257"/>
      <c r="HYG183" s="257"/>
      <c r="HYH183" s="257"/>
      <c r="HYI183" s="257"/>
      <c r="HYJ183" s="257"/>
      <c r="HYK183" s="257"/>
      <c r="HYL183" s="257"/>
      <c r="HYM183" s="257"/>
      <c r="HYN183" s="257"/>
      <c r="HYO183" s="257"/>
      <c r="HYP183" s="257"/>
      <c r="HYQ183" s="257"/>
      <c r="HYR183" s="257"/>
      <c r="HYS183" s="257"/>
      <c r="HYT183" s="257"/>
      <c r="HYU183" s="257"/>
      <c r="HYV183" s="257"/>
      <c r="HYW183" s="257"/>
      <c r="HYX183" s="257"/>
      <c r="HYY183" s="257"/>
      <c r="HYZ183" s="257"/>
      <c r="HZA183" s="257"/>
      <c r="HZB183" s="257"/>
      <c r="HZC183" s="257"/>
      <c r="HZD183" s="257"/>
      <c r="HZE183" s="257"/>
      <c r="HZF183" s="257"/>
      <c r="HZG183" s="257"/>
      <c r="HZH183" s="257"/>
      <c r="HZI183" s="257"/>
      <c r="HZJ183" s="257"/>
      <c r="HZK183" s="257"/>
      <c r="HZL183" s="257"/>
      <c r="HZM183" s="257"/>
      <c r="HZN183" s="257"/>
      <c r="HZO183" s="257"/>
      <c r="HZP183" s="257"/>
      <c r="HZQ183" s="257"/>
      <c r="HZR183" s="257"/>
      <c r="HZS183" s="257"/>
      <c r="HZT183" s="257"/>
      <c r="HZU183" s="257"/>
      <c r="HZV183" s="257"/>
      <c r="HZW183" s="257"/>
      <c r="HZX183" s="257"/>
      <c r="HZY183" s="257"/>
      <c r="HZZ183" s="257"/>
      <c r="IAA183" s="257"/>
      <c r="IAB183" s="257"/>
      <c r="IAC183" s="257"/>
      <c r="IAD183" s="257"/>
      <c r="IAE183" s="257"/>
      <c r="IAF183" s="257"/>
      <c r="IAG183" s="257"/>
      <c r="IAH183" s="257"/>
      <c r="IAI183" s="257"/>
      <c r="IAJ183" s="257"/>
      <c r="IAK183" s="257"/>
      <c r="IAL183" s="257"/>
      <c r="IAM183" s="257"/>
      <c r="IAN183" s="257"/>
      <c r="IAO183" s="257"/>
      <c r="IAP183" s="257"/>
      <c r="IAQ183" s="257"/>
      <c r="IAR183" s="257"/>
      <c r="IAS183" s="257"/>
      <c r="IAT183" s="257"/>
      <c r="IAU183" s="257"/>
      <c r="IAV183" s="257"/>
      <c r="IAW183" s="257"/>
      <c r="IAX183" s="257"/>
      <c r="IAY183" s="257"/>
      <c r="IAZ183" s="257"/>
      <c r="IBA183" s="257"/>
      <c r="IBB183" s="257"/>
      <c r="IBC183" s="257"/>
      <c r="IBD183" s="257"/>
      <c r="IBE183" s="257"/>
      <c r="IBF183" s="257"/>
      <c r="IBG183" s="257"/>
      <c r="IBH183" s="257"/>
      <c r="IBI183" s="257"/>
      <c r="IBJ183" s="257"/>
      <c r="IBK183" s="257"/>
      <c r="IBL183" s="257"/>
      <c r="IBM183" s="257"/>
      <c r="IBN183" s="257"/>
      <c r="IBO183" s="257"/>
      <c r="IBP183" s="257"/>
      <c r="IBQ183" s="257"/>
      <c r="IBR183" s="257"/>
      <c r="IBS183" s="257"/>
      <c r="IBT183" s="257"/>
      <c r="IBU183" s="257"/>
      <c r="IBV183" s="257"/>
      <c r="IBW183" s="257"/>
      <c r="IBX183" s="257"/>
      <c r="IBY183" s="257"/>
      <c r="IBZ183" s="257"/>
      <c r="ICA183" s="257"/>
      <c r="ICB183" s="257"/>
      <c r="ICC183" s="257"/>
      <c r="ICD183" s="257"/>
      <c r="ICE183" s="257"/>
      <c r="ICF183" s="257"/>
      <c r="ICG183" s="257"/>
      <c r="ICH183" s="257"/>
      <c r="ICI183" s="257"/>
      <c r="ICJ183" s="257"/>
      <c r="ICK183" s="257"/>
      <c r="ICL183" s="257"/>
      <c r="ICM183" s="257"/>
      <c r="ICN183" s="257"/>
      <c r="ICO183" s="257"/>
      <c r="ICP183" s="257"/>
      <c r="ICQ183" s="257"/>
      <c r="ICR183" s="257"/>
      <c r="ICS183" s="257"/>
      <c r="ICT183" s="257"/>
      <c r="ICU183" s="257"/>
      <c r="ICV183" s="257"/>
      <c r="ICW183" s="257"/>
      <c r="ICX183" s="257"/>
      <c r="ICY183" s="257"/>
      <c r="ICZ183" s="257"/>
      <c r="IDA183" s="257"/>
      <c r="IDB183" s="257"/>
      <c r="IDC183" s="257"/>
      <c r="IDD183" s="257"/>
      <c r="IDE183" s="257"/>
      <c r="IDF183" s="257"/>
      <c r="IDG183" s="257"/>
      <c r="IDH183" s="257"/>
      <c r="IDI183" s="257"/>
      <c r="IDJ183" s="257"/>
      <c r="IDK183" s="257"/>
      <c r="IDL183" s="257"/>
      <c r="IDM183" s="257"/>
      <c r="IDN183" s="257"/>
      <c r="IDO183" s="257"/>
      <c r="IDP183" s="257"/>
      <c r="IDQ183" s="257"/>
      <c r="IDR183" s="257"/>
      <c r="IDS183" s="257"/>
      <c r="IDT183" s="257"/>
      <c r="IDU183" s="257"/>
      <c r="IDV183" s="257"/>
      <c r="IDW183" s="257"/>
      <c r="IDX183" s="257"/>
      <c r="IDY183" s="257"/>
      <c r="IDZ183" s="257"/>
      <c r="IEA183" s="257"/>
      <c r="IEB183" s="257"/>
      <c r="IEC183" s="257"/>
      <c r="IED183" s="257"/>
      <c r="IEE183" s="257"/>
      <c r="IEF183" s="257"/>
      <c r="IEG183" s="257"/>
      <c r="IEH183" s="257"/>
      <c r="IEI183" s="257"/>
      <c r="IEJ183" s="257"/>
      <c r="IEK183" s="257"/>
      <c r="IEL183" s="257"/>
      <c r="IEM183" s="257"/>
      <c r="IEN183" s="257"/>
      <c r="IEO183" s="257"/>
      <c r="IEP183" s="257"/>
      <c r="IEQ183" s="257"/>
      <c r="IER183" s="257"/>
      <c r="IES183" s="257"/>
      <c r="IET183" s="257"/>
      <c r="IEU183" s="257"/>
      <c r="IEV183" s="257"/>
      <c r="IEW183" s="257"/>
      <c r="IEX183" s="257"/>
      <c r="IEY183" s="257"/>
      <c r="IEZ183" s="257"/>
      <c r="IFA183" s="257"/>
      <c r="IFB183" s="257"/>
      <c r="IFC183" s="257"/>
      <c r="IFD183" s="257"/>
      <c r="IFE183" s="257"/>
      <c r="IFF183" s="257"/>
      <c r="IFG183" s="257"/>
      <c r="IFH183" s="257"/>
      <c r="IFI183" s="257"/>
      <c r="IFJ183" s="257"/>
      <c r="IFK183" s="257"/>
      <c r="IFL183" s="257"/>
      <c r="IFM183" s="257"/>
      <c r="IFN183" s="257"/>
      <c r="IFO183" s="257"/>
      <c r="IFP183" s="257"/>
      <c r="IFQ183" s="257"/>
      <c r="IFR183" s="257"/>
      <c r="IFS183" s="257"/>
      <c r="IFT183" s="257"/>
      <c r="IFU183" s="257"/>
      <c r="IFV183" s="257"/>
      <c r="IFW183" s="257"/>
      <c r="IFX183" s="257"/>
      <c r="IFY183" s="257"/>
      <c r="IFZ183" s="257"/>
      <c r="IGA183" s="257"/>
      <c r="IGB183" s="257"/>
      <c r="IGC183" s="257"/>
      <c r="IGD183" s="257"/>
      <c r="IGE183" s="257"/>
      <c r="IGF183" s="257"/>
      <c r="IGG183" s="257"/>
      <c r="IGH183" s="257"/>
      <c r="IGI183" s="257"/>
      <c r="IGJ183" s="257"/>
      <c r="IGK183" s="257"/>
      <c r="IGL183" s="257"/>
      <c r="IGM183" s="257"/>
      <c r="IGN183" s="257"/>
      <c r="IGO183" s="257"/>
      <c r="IGP183" s="257"/>
      <c r="IGQ183" s="257"/>
      <c r="IGR183" s="257"/>
      <c r="IGS183" s="257"/>
      <c r="IGT183" s="257"/>
      <c r="IGU183" s="257"/>
      <c r="IGV183" s="257"/>
      <c r="IGW183" s="257"/>
      <c r="IGX183" s="257"/>
      <c r="IGY183" s="257"/>
      <c r="IGZ183" s="257"/>
      <c r="IHA183" s="257"/>
      <c r="IHB183" s="257"/>
      <c r="IHC183" s="257"/>
      <c r="IHD183" s="257"/>
      <c r="IHE183" s="257"/>
      <c r="IHF183" s="257"/>
      <c r="IHG183" s="257"/>
      <c r="IHH183" s="257"/>
      <c r="IHI183" s="257"/>
      <c r="IHJ183" s="257"/>
      <c r="IHK183" s="257"/>
      <c r="IHL183" s="257"/>
      <c r="IHM183" s="257"/>
      <c r="IHN183" s="257"/>
      <c r="IHO183" s="257"/>
      <c r="IHP183" s="257"/>
      <c r="IHQ183" s="257"/>
      <c r="IHR183" s="257"/>
      <c r="IHS183" s="257"/>
      <c r="IHT183" s="257"/>
      <c r="IHU183" s="257"/>
      <c r="IHV183" s="257"/>
      <c r="IHW183" s="257"/>
      <c r="IHX183" s="257"/>
      <c r="IHY183" s="257"/>
      <c r="IHZ183" s="257"/>
      <c r="IIA183" s="257"/>
      <c r="IIB183" s="257"/>
      <c r="IIC183" s="257"/>
      <c r="IID183" s="257"/>
      <c r="IIE183" s="257"/>
      <c r="IIF183" s="257"/>
      <c r="IIG183" s="257"/>
      <c r="IIH183" s="257"/>
      <c r="III183" s="257"/>
      <c r="IIJ183" s="257"/>
      <c r="IIK183" s="257"/>
      <c r="IIL183" s="257"/>
      <c r="IIM183" s="257"/>
      <c r="IIN183" s="257"/>
      <c r="IIO183" s="257"/>
      <c r="IIP183" s="257"/>
      <c r="IIQ183" s="257"/>
      <c r="IIR183" s="257"/>
      <c r="IIS183" s="257"/>
      <c r="IIT183" s="257"/>
      <c r="IIU183" s="257"/>
      <c r="IIV183" s="257"/>
      <c r="IIW183" s="257"/>
      <c r="IIX183" s="257"/>
      <c r="IIY183" s="257"/>
      <c r="IIZ183" s="257"/>
      <c r="IJA183" s="257"/>
      <c r="IJB183" s="257"/>
      <c r="IJC183" s="257"/>
      <c r="IJD183" s="257"/>
      <c r="IJE183" s="257"/>
      <c r="IJF183" s="257"/>
      <c r="IJG183" s="257"/>
      <c r="IJH183" s="257"/>
      <c r="IJI183" s="257"/>
      <c r="IJJ183" s="257"/>
      <c r="IJK183" s="257"/>
      <c r="IJL183" s="257"/>
      <c r="IJM183" s="257"/>
      <c r="IJN183" s="257"/>
      <c r="IJO183" s="257"/>
      <c r="IJP183" s="257"/>
      <c r="IJQ183" s="257"/>
      <c r="IJR183" s="257"/>
      <c r="IJS183" s="257"/>
      <c r="IJT183" s="257"/>
      <c r="IJU183" s="257"/>
      <c r="IJV183" s="257"/>
      <c r="IJW183" s="257"/>
      <c r="IJX183" s="257"/>
      <c r="IJY183" s="257"/>
      <c r="IJZ183" s="257"/>
      <c r="IKA183" s="257"/>
      <c r="IKB183" s="257"/>
      <c r="IKC183" s="257"/>
      <c r="IKD183" s="257"/>
      <c r="IKE183" s="257"/>
      <c r="IKF183" s="257"/>
      <c r="IKG183" s="257"/>
      <c r="IKH183" s="257"/>
      <c r="IKI183" s="257"/>
      <c r="IKJ183" s="257"/>
      <c r="IKK183" s="257"/>
      <c r="IKL183" s="257"/>
      <c r="IKM183" s="257"/>
      <c r="IKN183" s="257"/>
      <c r="IKO183" s="257"/>
      <c r="IKP183" s="257"/>
      <c r="IKQ183" s="257"/>
      <c r="IKR183" s="257"/>
      <c r="IKS183" s="257"/>
      <c r="IKT183" s="257"/>
      <c r="IKU183" s="257"/>
      <c r="IKV183" s="257"/>
      <c r="IKW183" s="257"/>
      <c r="IKX183" s="257"/>
      <c r="IKY183" s="257"/>
      <c r="IKZ183" s="257"/>
      <c r="ILA183" s="257"/>
      <c r="ILB183" s="257"/>
      <c r="ILC183" s="257"/>
      <c r="ILD183" s="257"/>
      <c r="ILE183" s="257"/>
      <c r="ILF183" s="257"/>
      <c r="ILG183" s="257"/>
      <c r="ILH183" s="257"/>
      <c r="ILI183" s="257"/>
      <c r="ILJ183" s="257"/>
      <c r="ILK183" s="257"/>
      <c r="ILL183" s="257"/>
      <c r="ILM183" s="257"/>
      <c r="ILN183" s="257"/>
      <c r="ILO183" s="257"/>
      <c r="ILP183" s="257"/>
      <c r="ILQ183" s="257"/>
      <c r="ILR183" s="257"/>
      <c r="ILS183" s="257"/>
      <c r="ILT183" s="257"/>
      <c r="ILU183" s="257"/>
      <c r="ILV183" s="257"/>
      <c r="ILW183" s="257"/>
      <c r="ILX183" s="257"/>
      <c r="ILY183" s="257"/>
      <c r="ILZ183" s="257"/>
      <c r="IMA183" s="257"/>
      <c r="IMB183" s="257"/>
      <c r="IMC183" s="257"/>
      <c r="IMD183" s="257"/>
      <c r="IME183" s="257"/>
      <c r="IMF183" s="257"/>
      <c r="IMG183" s="257"/>
      <c r="IMH183" s="257"/>
      <c r="IMI183" s="257"/>
      <c r="IMJ183" s="257"/>
      <c r="IMK183" s="257"/>
      <c r="IML183" s="257"/>
      <c r="IMM183" s="257"/>
      <c r="IMN183" s="257"/>
      <c r="IMO183" s="257"/>
      <c r="IMP183" s="257"/>
      <c r="IMQ183" s="257"/>
      <c r="IMR183" s="257"/>
      <c r="IMS183" s="257"/>
      <c r="IMT183" s="257"/>
      <c r="IMU183" s="257"/>
      <c r="IMV183" s="257"/>
      <c r="IMW183" s="257"/>
      <c r="IMX183" s="257"/>
      <c r="IMY183" s="257"/>
      <c r="IMZ183" s="257"/>
      <c r="INA183" s="257"/>
      <c r="INB183" s="257"/>
      <c r="INC183" s="257"/>
      <c r="IND183" s="257"/>
      <c r="INE183" s="257"/>
      <c r="INF183" s="257"/>
      <c r="ING183" s="257"/>
      <c r="INH183" s="257"/>
      <c r="INI183" s="257"/>
      <c r="INJ183" s="257"/>
      <c r="INK183" s="257"/>
      <c r="INL183" s="257"/>
      <c r="INM183" s="257"/>
      <c r="INN183" s="257"/>
      <c r="INO183" s="257"/>
      <c r="INP183" s="257"/>
      <c r="INQ183" s="257"/>
      <c r="INR183" s="257"/>
      <c r="INS183" s="257"/>
      <c r="INT183" s="257"/>
      <c r="INU183" s="257"/>
      <c r="INV183" s="257"/>
      <c r="INW183" s="257"/>
      <c r="INX183" s="257"/>
      <c r="INY183" s="257"/>
      <c r="INZ183" s="257"/>
      <c r="IOA183" s="257"/>
      <c r="IOB183" s="257"/>
      <c r="IOC183" s="257"/>
      <c r="IOD183" s="257"/>
      <c r="IOE183" s="257"/>
      <c r="IOF183" s="257"/>
      <c r="IOG183" s="257"/>
      <c r="IOH183" s="257"/>
      <c r="IOI183" s="257"/>
      <c r="IOJ183" s="257"/>
      <c r="IOK183" s="257"/>
      <c r="IOL183" s="257"/>
      <c r="IOM183" s="257"/>
      <c r="ION183" s="257"/>
      <c r="IOO183" s="257"/>
      <c r="IOP183" s="257"/>
      <c r="IOQ183" s="257"/>
      <c r="IOR183" s="257"/>
      <c r="IOS183" s="257"/>
      <c r="IOT183" s="257"/>
      <c r="IOU183" s="257"/>
      <c r="IOV183" s="257"/>
      <c r="IOW183" s="257"/>
      <c r="IOX183" s="257"/>
      <c r="IOY183" s="257"/>
      <c r="IOZ183" s="257"/>
      <c r="IPA183" s="257"/>
      <c r="IPB183" s="257"/>
      <c r="IPC183" s="257"/>
      <c r="IPD183" s="257"/>
      <c r="IPE183" s="257"/>
      <c r="IPF183" s="257"/>
      <c r="IPG183" s="257"/>
      <c r="IPH183" s="257"/>
      <c r="IPI183" s="257"/>
      <c r="IPJ183" s="257"/>
      <c r="IPK183" s="257"/>
      <c r="IPL183" s="257"/>
      <c r="IPM183" s="257"/>
      <c r="IPN183" s="257"/>
      <c r="IPO183" s="257"/>
      <c r="IPP183" s="257"/>
      <c r="IPQ183" s="257"/>
      <c r="IPR183" s="257"/>
      <c r="IPS183" s="257"/>
      <c r="IPT183" s="257"/>
      <c r="IPU183" s="257"/>
      <c r="IPV183" s="257"/>
      <c r="IPW183" s="257"/>
      <c r="IPX183" s="257"/>
      <c r="IPY183" s="257"/>
      <c r="IPZ183" s="257"/>
      <c r="IQA183" s="257"/>
      <c r="IQB183" s="257"/>
      <c r="IQC183" s="257"/>
      <c r="IQD183" s="257"/>
      <c r="IQE183" s="257"/>
      <c r="IQF183" s="257"/>
      <c r="IQG183" s="257"/>
      <c r="IQH183" s="257"/>
      <c r="IQI183" s="257"/>
      <c r="IQJ183" s="257"/>
      <c r="IQK183" s="257"/>
      <c r="IQL183" s="257"/>
      <c r="IQM183" s="257"/>
      <c r="IQN183" s="257"/>
      <c r="IQO183" s="257"/>
      <c r="IQP183" s="257"/>
      <c r="IQQ183" s="257"/>
      <c r="IQR183" s="257"/>
      <c r="IQS183" s="257"/>
      <c r="IQT183" s="257"/>
      <c r="IQU183" s="257"/>
      <c r="IQV183" s="257"/>
      <c r="IQW183" s="257"/>
      <c r="IQX183" s="257"/>
      <c r="IQY183" s="257"/>
      <c r="IQZ183" s="257"/>
      <c r="IRA183" s="257"/>
      <c r="IRB183" s="257"/>
      <c r="IRC183" s="257"/>
      <c r="IRD183" s="257"/>
      <c r="IRE183" s="257"/>
      <c r="IRF183" s="257"/>
      <c r="IRG183" s="257"/>
      <c r="IRH183" s="257"/>
      <c r="IRI183" s="257"/>
      <c r="IRJ183" s="257"/>
      <c r="IRK183" s="257"/>
      <c r="IRL183" s="257"/>
      <c r="IRM183" s="257"/>
      <c r="IRN183" s="257"/>
      <c r="IRO183" s="257"/>
      <c r="IRP183" s="257"/>
      <c r="IRQ183" s="257"/>
      <c r="IRR183" s="257"/>
      <c r="IRS183" s="257"/>
      <c r="IRT183" s="257"/>
      <c r="IRU183" s="257"/>
      <c r="IRV183" s="257"/>
      <c r="IRW183" s="257"/>
      <c r="IRX183" s="257"/>
      <c r="IRY183" s="257"/>
      <c r="IRZ183" s="257"/>
      <c r="ISA183" s="257"/>
      <c r="ISB183" s="257"/>
      <c r="ISC183" s="257"/>
      <c r="ISD183" s="257"/>
      <c r="ISE183" s="257"/>
      <c r="ISF183" s="257"/>
      <c r="ISG183" s="257"/>
      <c r="ISH183" s="257"/>
      <c r="ISI183" s="257"/>
      <c r="ISJ183" s="257"/>
      <c r="ISK183" s="257"/>
      <c r="ISL183" s="257"/>
      <c r="ISM183" s="257"/>
      <c r="ISN183" s="257"/>
      <c r="ISO183" s="257"/>
      <c r="ISP183" s="257"/>
      <c r="ISQ183" s="257"/>
      <c r="ISR183" s="257"/>
      <c r="ISS183" s="257"/>
      <c r="IST183" s="257"/>
      <c r="ISU183" s="257"/>
      <c r="ISV183" s="257"/>
      <c r="ISW183" s="257"/>
      <c r="ISX183" s="257"/>
      <c r="ISY183" s="257"/>
      <c r="ISZ183" s="257"/>
      <c r="ITA183" s="257"/>
      <c r="ITB183" s="257"/>
      <c r="ITC183" s="257"/>
      <c r="ITD183" s="257"/>
      <c r="ITE183" s="257"/>
      <c r="ITF183" s="257"/>
      <c r="ITG183" s="257"/>
      <c r="ITH183" s="257"/>
      <c r="ITI183" s="257"/>
      <c r="ITJ183" s="257"/>
      <c r="ITK183" s="257"/>
      <c r="ITL183" s="257"/>
      <c r="ITM183" s="257"/>
      <c r="ITN183" s="257"/>
      <c r="ITO183" s="257"/>
      <c r="ITP183" s="257"/>
      <c r="ITQ183" s="257"/>
      <c r="ITR183" s="257"/>
      <c r="ITS183" s="257"/>
      <c r="ITT183" s="257"/>
      <c r="ITU183" s="257"/>
      <c r="ITV183" s="257"/>
      <c r="ITW183" s="257"/>
      <c r="ITX183" s="257"/>
      <c r="ITY183" s="257"/>
      <c r="ITZ183" s="257"/>
      <c r="IUA183" s="257"/>
      <c r="IUB183" s="257"/>
      <c r="IUC183" s="257"/>
      <c r="IUD183" s="257"/>
      <c r="IUE183" s="257"/>
      <c r="IUF183" s="257"/>
      <c r="IUG183" s="257"/>
      <c r="IUH183" s="257"/>
      <c r="IUI183" s="257"/>
      <c r="IUJ183" s="257"/>
      <c r="IUK183" s="257"/>
      <c r="IUL183" s="257"/>
      <c r="IUM183" s="257"/>
      <c r="IUN183" s="257"/>
      <c r="IUO183" s="257"/>
      <c r="IUP183" s="257"/>
      <c r="IUQ183" s="257"/>
      <c r="IUR183" s="257"/>
      <c r="IUS183" s="257"/>
      <c r="IUT183" s="257"/>
      <c r="IUU183" s="257"/>
      <c r="IUV183" s="257"/>
      <c r="IUW183" s="257"/>
      <c r="IUX183" s="257"/>
      <c r="IUY183" s="257"/>
      <c r="IUZ183" s="257"/>
      <c r="IVA183" s="257"/>
      <c r="IVB183" s="257"/>
      <c r="IVC183" s="257"/>
      <c r="IVD183" s="257"/>
      <c r="IVE183" s="257"/>
      <c r="IVF183" s="257"/>
      <c r="IVG183" s="257"/>
      <c r="IVH183" s="257"/>
      <c r="IVI183" s="257"/>
      <c r="IVJ183" s="257"/>
      <c r="IVK183" s="257"/>
      <c r="IVL183" s="257"/>
      <c r="IVM183" s="257"/>
      <c r="IVN183" s="257"/>
      <c r="IVO183" s="257"/>
      <c r="IVP183" s="257"/>
      <c r="IVQ183" s="257"/>
      <c r="IVR183" s="257"/>
      <c r="IVS183" s="257"/>
      <c r="IVT183" s="257"/>
      <c r="IVU183" s="257"/>
      <c r="IVV183" s="257"/>
      <c r="IVW183" s="257"/>
      <c r="IVX183" s="257"/>
      <c r="IVY183" s="257"/>
      <c r="IVZ183" s="257"/>
      <c r="IWA183" s="257"/>
      <c r="IWB183" s="257"/>
      <c r="IWC183" s="257"/>
      <c r="IWD183" s="257"/>
      <c r="IWE183" s="257"/>
      <c r="IWF183" s="257"/>
      <c r="IWG183" s="257"/>
      <c r="IWH183" s="257"/>
      <c r="IWI183" s="257"/>
      <c r="IWJ183" s="257"/>
      <c r="IWK183" s="257"/>
      <c r="IWL183" s="257"/>
      <c r="IWM183" s="257"/>
      <c r="IWN183" s="257"/>
      <c r="IWO183" s="257"/>
      <c r="IWP183" s="257"/>
      <c r="IWQ183" s="257"/>
      <c r="IWR183" s="257"/>
      <c r="IWS183" s="257"/>
      <c r="IWT183" s="257"/>
      <c r="IWU183" s="257"/>
      <c r="IWV183" s="257"/>
      <c r="IWW183" s="257"/>
      <c r="IWX183" s="257"/>
      <c r="IWY183" s="257"/>
      <c r="IWZ183" s="257"/>
      <c r="IXA183" s="257"/>
      <c r="IXB183" s="257"/>
      <c r="IXC183" s="257"/>
      <c r="IXD183" s="257"/>
      <c r="IXE183" s="257"/>
      <c r="IXF183" s="257"/>
      <c r="IXG183" s="257"/>
      <c r="IXH183" s="257"/>
      <c r="IXI183" s="257"/>
      <c r="IXJ183" s="257"/>
      <c r="IXK183" s="257"/>
      <c r="IXL183" s="257"/>
      <c r="IXM183" s="257"/>
      <c r="IXN183" s="257"/>
      <c r="IXO183" s="257"/>
      <c r="IXP183" s="257"/>
      <c r="IXQ183" s="257"/>
      <c r="IXR183" s="257"/>
      <c r="IXS183" s="257"/>
      <c r="IXT183" s="257"/>
      <c r="IXU183" s="257"/>
      <c r="IXV183" s="257"/>
      <c r="IXW183" s="257"/>
      <c r="IXX183" s="257"/>
      <c r="IXY183" s="257"/>
      <c r="IXZ183" s="257"/>
      <c r="IYA183" s="257"/>
      <c r="IYB183" s="257"/>
      <c r="IYC183" s="257"/>
      <c r="IYD183" s="257"/>
      <c r="IYE183" s="257"/>
      <c r="IYF183" s="257"/>
      <c r="IYG183" s="257"/>
      <c r="IYH183" s="257"/>
      <c r="IYI183" s="257"/>
      <c r="IYJ183" s="257"/>
      <c r="IYK183" s="257"/>
      <c r="IYL183" s="257"/>
      <c r="IYM183" s="257"/>
      <c r="IYN183" s="257"/>
      <c r="IYO183" s="257"/>
      <c r="IYP183" s="257"/>
      <c r="IYQ183" s="257"/>
      <c r="IYR183" s="257"/>
      <c r="IYS183" s="257"/>
      <c r="IYT183" s="257"/>
      <c r="IYU183" s="257"/>
      <c r="IYV183" s="257"/>
      <c r="IYW183" s="257"/>
      <c r="IYX183" s="257"/>
      <c r="IYY183" s="257"/>
      <c r="IYZ183" s="257"/>
      <c r="IZA183" s="257"/>
      <c r="IZB183" s="257"/>
      <c r="IZC183" s="257"/>
      <c r="IZD183" s="257"/>
      <c r="IZE183" s="257"/>
      <c r="IZF183" s="257"/>
      <c r="IZG183" s="257"/>
      <c r="IZH183" s="257"/>
      <c r="IZI183" s="257"/>
      <c r="IZJ183" s="257"/>
      <c r="IZK183" s="257"/>
      <c r="IZL183" s="257"/>
      <c r="IZM183" s="257"/>
      <c r="IZN183" s="257"/>
      <c r="IZO183" s="257"/>
      <c r="IZP183" s="257"/>
      <c r="IZQ183" s="257"/>
      <c r="IZR183" s="257"/>
      <c r="IZS183" s="257"/>
      <c r="IZT183" s="257"/>
      <c r="IZU183" s="257"/>
      <c r="IZV183" s="257"/>
      <c r="IZW183" s="257"/>
      <c r="IZX183" s="257"/>
      <c r="IZY183" s="257"/>
      <c r="IZZ183" s="257"/>
      <c r="JAA183" s="257"/>
      <c r="JAB183" s="257"/>
      <c r="JAC183" s="257"/>
      <c r="JAD183" s="257"/>
      <c r="JAE183" s="257"/>
      <c r="JAF183" s="257"/>
      <c r="JAG183" s="257"/>
      <c r="JAH183" s="257"/>
      <c r="JAI183" s="257"/>
      <c r="JAJ183" s="257"/>
      <c r="JAK183" s="257"/>
      <c r="JAL183" s="257"/>
      <c r="JAM183" s="257"/>
      <c r="JAN183" s="257"/>
      <c r="JAO183" s="257"/>
      <c r="JAP183" s="257"/>
      <c r="JAQ183" s="257"/>
      <c r="JAR183" s="257"/>
      <c r="JAS183" s="257"/>
      <c r="JAT183" s="257"/>
      <c r="JAU183" s="257"/>
      <c r="JAV183" s="257"/>
      <c r="JAW183" s="257"/>
      <c r="JAX183" s="257"/>
      <c r="JAY183" s="257"/>
      <c r="JAZ183" s="257"/>
      <c r="JBA183" s="257"/>
      <c r="JBB183" s="257"/>
      <c r="JBC183" s="257"/>
      <c r="JBD183" s="257"/>
      <c r="JBE183" s="257"/>
      <c r="JBF183" s="257"/>
      <c r="JBG183" s="257"/>
      <c r="JBH183" s="257"/>
      <c r="JBI183" s="257"/>
      <c r="JBJ183" s="257"/>
      <c r="JBK183" s="257"/>
      <c r="JBL183" s="257"/>
      <c r="JBM183" s="257"/>
      <c r="JBN183" s="257"/>
      <c r="JBO183" s="257"/>
      <c r="JBP183" s="257"/>
      <c r="JBQ183" s="257"/>
      <c r="JBR183" s="257"/>
      <c r="JBS183" s="257"/>
      <c r="JBT183" s="257"/>
      <c r="JBU183" s="257"/>
      <c r="JBV183" s="257"/>
      <c r="JBW183" s="257"/>
      <c r="JBX183" s="257"/>
      <c r="JBY183" s="257"/>
      <c r="JBZ183" s="257"/>
      <c r="JCA183" s="257"/>
      <c r="JCB183" s="257"/>
      <c r="JCC183" s="257"/>
      <c r="JCD183" s="257"/>
      <c r="JCE183" s="257"/>
      <c r="JCF183" s="257"/>
      <c r="JCG183" s="257"/>
      <c r="JCH183" s="257"/>
      <c r="JCI183" s="257"/>
      <c r="JCJ183" s="257"/>
      <c r="JCK183" s="257"/>
      <c r="JCL183" s="257"/>
      <c r="JCM183" s="257"/>
      <c r="JCN183" s="257"/>
      <c r="JCO183" s="257"/>
      <c r="JCP183" s="257"/>
      <c r="JCQ183" s="257"/>
      <c r="JCR183" s="257"/>
      <c r="JCS183" s="257"/>
      <c r="JCT183" s="257"/>
      <c r="JCU183" s="257"/>
      <c r="JCV183" s="257"/>
      <c r="JCW183" s="257"/>
      <c r="JCX183" s="257"/>
      <c r="JCY183" s="257"/>
      <c r="JCZ183" s="257"/>
      <c r="JDA183" s="257"/>
      <c r="JDB183" s="257"/>
      <c r="JDC183" s="257"/>
      <c r="JDD183" s="257"/>
      <c r="JDE183" s="257"/>
      <c r="JDF183" s="257"/>
      <c r="JDG183" s="257"/>
      <c r="JDH183" s="257"/>
      <c r="JDI183" s="257"/>
      <c r="JDJ183" s="257"/>
      <c r="JDK183" s="257"/>
      <c r="JDL183" s="257"/>
      <c r="JDM183" s="257"/>
      <c r="JDN183" s="257"/>
      <c r="JDO183" s="257"/>
      <c r="JDP183" s="257"/>
      <c r="JDQ183" s="257"/>
      <c r="JDR183" s="257"/>
      <c r="JDS183" s="257"/>
      <c r="JDT183" s="257"/>
      <c r="JDU183" s="257"/>
      <c r="JDV183" s="257"/>
      <c r="JDW183" s="257"/>
      <c r="JDX183" s="257"/>
      <c r="JDY183" s="257"/>
      <c r="JDZ183" s="257"/>
      <c r="JEA183" s="257"/>
      <c r="JEB183" s="257"/>
      <c r="JEC183" s="257"/>
      <c r="JED183" s="257"/>
      <c r="JEE183" s="257"/>
      <c r="JEF183" s="257"/>
      <c r="JEG183" s="257"/>
      <c r="JEH183" s="257"/>
      <c r="JEI183" s="257"/>
      <c r="JEJ183" s="257"/>
      <c r="JEK183" s="257"/>
      <c r="JEL183" s="257"/>
      <c r="JEM183" s="257"/>
      <c r="JEN183" s="257"/>
      <c r="JEO183" s="257"/>
      <c r="JEP183" s="257"/>
      <c r="JEQ183" s="257"/>
      <c r="JER183" s="257"/>
      <c r="JES183" s="257"/>
      <c r="JET183" s="257"/>
      <c r="JEU183" s="257"/>
      <c r="JEV183" s="257"/>
      <c r="JEW183" s="257"/>
      <c r="JEX183" s="257"/>
      <c r="JEY183" s="257"/>
      <c r="JEZ183" s="257"/>
      <c r="JFA183" s="257"/>
      <c r="JFB183" s="257"/>
      <c r="JFC183" s="257"/>
      <c r="JFD183" s="257"/>
      <c r="JFE183" s="257"/>
      <c r="JFF183" s="257"/>
      <c r="JFG183" s="257"/>
      <c r="JFH183" s="257"/>
      <c r="JFI183" s="257"/>
      <c r="JFJ183" s="257"/>
      <c r="JFK183" s="257"/>
      <c r="JFL183" s="257"/>
      <c r="JFM183" s="257"/>
      <c r="JFN183" s="257"/>
      <c r="JFO183" s="257"/>
      <c r="JFP183" s="257"/>
      <c r="JFQ183" s="257"/>
      <c r="JFR183" s="257"/>
      <c r="JFS183" s="257"/>
      <c r="JFT183" s="257"/>
      <c r="JFU183" s="257"/>
      <c r="JFV183" s="257"/>
      <c r="JFW183" s="257"/>
      <c r="JFX183" s="257"/>
      <c r="JFY183" s="257"/>
      <c r="JFZ183" s="257"/>
      <c r="JGA183" s="257"/>
      <c r="JGB183" s="257"/>
      <c r="JGC183" s="257"/>
      <c r="JGD183" s="257"/>
      <c r="JGE183" s="257"/>
      <c r="JGF183" s="257"/>
      <c r="JGG183" s="257"/>
      <c r="JGH183" s="257"/>
      <c r="JGI183" s="257"/>
      <c r="JGJ183" s="257"/>
      <c r="JGK183" s="257"/>
      <c r="JGL183" s="257"/>
      <c r="JGM183" s="257"/>
      <c r="JGN183" s="257"/>
      <c r="JGO183" s="257"/>
      <c r="JGP183" s="257"/>
      <c r="JGQ183" s="257"/>
      <c r="JGR183" s="257"/>
      <c r="JGS183" s="257"/>
      <c r="JGT183" s="257"/>
      <c r="JGU183" s="257"/>
      <c r="JGV183" s="257"/>
      <c r="JGW183" s="257"/>
      <c r="JGX183" s="257"/>
      <c r="JGY183" s="257"/>
      <c r="JGZ183" s="257"/>
      <c r="JHA183" s="257"/>
      <c r="JHB183" s="257"/>
      <c r="JHC183" s="257"/>
      <c r="JHD183" s="257"/>
      <c r="JHE183" s="257"/>
      <c r="JHF183" s="257"/>
      <c r="JHG183" s="257"/>
      <c r="JHH183" s="257"/>
      <c r="JHI183" s="257"/>
      <c r="JHJ183" s="257"/>
      <c r="JHK183" s="257"/>
      <c r="JHL183" s="257"/>
      <c r="JHM183" s="257"/>
      <c r="JHN183" s="257"/>
      <c r="JHO183" s="257"/>
      <c r="JHP183" s="257"/>
      <c r="JHQ183" s="257"/>
      <c r="JHR183" s="257"/>
      <c r="JHS183" s="257"/>
      <c r="JHT183" s="257"/>
      <c r="JHU183" s="257"/>
      <c r="JHV183" s="257"/>
      <c r="JHW183" s="257"/>
      <c r="JHX183" s="257"/>
      <c r="JHY183" s="257"/>
      <c r="JHZ183" s="257"/>
      <c r="JIA183" s="257"/>
      <c r="JIB183" s="257"/>
      <c r="JIC183" s="257"/>
      <c r="JID183" s="257"/>
      <c r="JIE183" s="257"/>
      <c r="JIF183" s="257"/>
      <c r="JIG183" s="257"/>
      <c r="JIH183" s="257"/>
      <c r="JII183" s="257"/>
      <c r="JIJ183" s="257"/>
      <c r="JIK183" s="257"/>
      <c r="JIL183" s="257"/>
      <c r="JIM183" s="257"/>
      <c r="JIN183" s="257"/>
      <c r="JIO183" s="257"/>
      <c r="JIP183" s="257"/>
      <c r="JIQ183" s="257"/>
      <c r="JIR183" s="257"/>
      <c r="JIS183" s="257"/>
      <c r="JIT183" s="257"/>
      <c r="JIU183" s="257"/>
      <c r="JIV183" s="257"/>
      <c r="JIW183" s="257"/>
      <c r="JIX183" s="257"/>
      <c r="JIY183" s="257"/>
      <c r="JIZ183" s="257"/>
      <c r="JJA183" s="257"/>
      <c r="JJB183" s="257"/>
      <c r="JJC183" s="257"/>
      <c r="JJD183" s="257"/>
      <c r="JJE183" s="257"/>
      <c r="JJF183" s="257"/>
      <c r="JJG183" s="257"/>
      <c r="JJH183" s="257"/>
      <c r="JJI183" s="257"/>
      <c r="JJJ183" s="257"/>
      <c r="JJK183" s="257"/>
      <c r="JJL183" s="257"/>
      <c r="JJM183" s="257"/>
      <c r="JJN183" s="257"/>
      <c r="JJO183" s="257"/>
      <c r="JJP183" s="257"/>
      <c r="JJQ183" s="257"/>
      <c r="JJR183" s="257"/>
      <c r="JJS183" s="257"/>
      <c r="JJT183" s="257"/>
      <c r="JJU183" s="257"/>
      <c r="JJV183" s="257"/>
      <c r="JJW183" s="257"/>
      <c r="JJX183" s="257"/>
      <c r="JJY183" s="257"/>
      <c r="JJZ183" s="257"/>
      <c r="JKA183" s="257"/>
      <c r="JKB183" s="257"/>
      <c r="JKC183" s="257"/>
      <c r="JKD183" s="257"/>
      <c r="JKE183" s="257"/>
      <c r="JKF183" s="257"/>
      <c r="JKG183" s="257"/>
      <c r="JKH183" s="257"/>
      <c r="JKI183" s="257"/>
      <c r="JKJ183" s="257"/>
      <c r="JKK183" s="257"/>
      <c r="JKL183" s="257"/>
      <c r="JKM183" s="257"/>
      <c r="JKN183" s="257"/>
      <c r="JKO183" s="257"/>
      <c r="JKP183" s="257"/>
      <c r="JKQ183" s="257"/>
      <c r="JKR183" s="257"/>
      <c r="JKS183" s="257"/>
      <c r="JKT183" s="257"/>
      <c r="JKU183" s="257"/>
      <c r="JKV183" s="257"/>
      <c r="JKW183" s="257"/>
      <c r="JKX183" s="257"/>
      <c r="JKY183" s="257"/>
      <c r="JKZ183" s="257"/>
      <c r="JLA183" s="257"/>
      <c r="JLB183" s="257"/>
      <c r="JLC183" s="257"/>
      <c r="JLD183" s="257"/>
      <c r="JLE183" s="257"/>
      <c r="JLF183" s="257"/>
      <c r="JLG183" s="257"/>
      <c r="JLH183" s="257"/>
      <c r="JLI183" s="257"/>
      <c r="JLJ183" s="257"/>
      <c r="JLK183" s="257"/>
      <c r="JLL183" s="257"/>
      <c r="JLM183" s="257"/>
      <c r="JLN183" s="257"/>
      <c r="JLO183" s="257"/>
      <c r="JLP183" s="257"/>
      <c r="JLQ183" s="257"/>
      <c r="JLR183" s="257"/>
      <c r="JLS183" s="257"/>
      <c r="JLT183" s="257"/>
      <c r="JLU183" s="257"/>
      <c r="JLV183" s="257"/>
      <c r="JLW183" s="257"/>
      <c r="JLX183" s="257"/>
      <c r="JLY183" s="257"/>
      <c r="JLZ183" s="257"/>
      <c r="JMA183" s="257"/>
      <c r="JMB183" s="257"/>
      <c r="JMC183" s="257"/>
      <c r="JMD183" s="257"/>
      <c r="JME183" s="257"/>
      <c r="JMF183" s="257"/>
      <c r="JMG183" s="257"/>
      <c r="JMH183" s="257"/>
      <c r="JMI183" s="257"/>
      <c r="JMJ183" s="257"/>
      <c r="JMK183" s="257"/>
      <c r="JML183" s="257"/>
      <c r="JMM183" s="257"/>
      <c r="JMN183" s="257"/>
      <c r="JMO183" s="257"/>
      <c r="JMP183" s="257"/>
      <c r="JMQ183" s="257"/>
      <c r="JMR183" s="257"/>
      <c r="JMS183" s="257"/>
      <c r="JMT183" s="257"/>
      <c r="JMU183" s="257"/>
      <c r="JMV183" s="257"/>
      <c r="JMW183" s="257"/>
      <c r="JMX183" s="257"/>
      <c r="JMY183" s="257"/>
      <c r="JMZ183" s="257"/>
      <c r="JNA183" s="257"/>
      <c r="JNB183" s="257"/>
      <c r="JNC183" s="257"/>
      <c r="JND183" s="257"/>
      <c r="JNE183" s="257"/>
      <c r="JNF183" s="257"/>
      <c r="JNG183" s="257"/>
      <c r="JNH183" s="257"/>
      <c r="JNI183" s="257"/>
      <c r="JNJ183" s="257"/>
      <c r="JNK183" s="257"/>
      <c r="JNL183" s="257"/>
      <c r="JNM183" s="257"/>
      <c r="JNN183" s="257"/>
      <c r="JNO183" s="257"/>
      <c r="JNP183" s="257"/>
      <c r="JNQ183" s="257"/>
      <c r="JNR183" s="257"/>
      <c r="JNS183" s="257"/>
      <c r="JNT183" s="257"/>
      <c r="JNU183" s="257"/>
      <c r="JNV183" s="257"/>
      <c r="JNW183" s="257"/>
      <c r="JNX183" s="257"/>
      <c r="JNY183" s="257"/>
      <c r="JNZ183" s="257"/>
      <c r="JOA183" s="257"/>
      <c r="JOB183" s="257"/>
      <c r="JOC183" s="257"/>
      <c r="JOD183" s="257"/>
      <c r="JOE183" s="257"/>
      <c r="JOF183" s="257"/>
      <c r="JOG183" s="257"/>
      <c r="JOH183" s="257"/>
      <c r="JOI183" s="257"/>
      <c r="JOJ183" s="257"/>
      <c r="JOK183" s="257"/>
      <c r="JOL183" s="257"/>
      <c r="JOM183" s="257"/>
      <c r="JON183" s="257"/>
      <c r="JOO183" s="257"/>
      <c r="JOP183" s="257"/>
      <c r="JOQ183" s="257"/>
      <c r="JOR183" s="257"/>
      <c r="JOS183" s="257"/>
      <c r="JOT183" s="257"/>
      <c r="JOU183" s="257"/>
      <c r="JOV183" s="257"/>
      <c r="JOW183" s="257"/>
      <c r="JOX183" s="257"/>
      <c r="JOY183" s="257"/>
      <c r="JOZ183" s="257"/>
      <c r="JPA183" s="257"/>
      <c r="JPB183" s="257"/>
      <c r="JPC183" s="257"/>
      <c r="JPD183" s="257"/>
      <c r="JPE183" s="257"/>
      <c r="JPF183" s="257"/>
      <c r="JPG183" s="257"/>
      <c r="JPH183" s="257"/>
      <c r="JPI183" s="257"/>
      <c r="JPJ183" s="257"/>
      <c r="JPK183" s="257"/>
      <c r="JPL183" s="257"/>
      <c r="JPM183" s="257"/>
      <c r="JPN183" s="257"/>
      <c r="JPO183" s="257"/>
      <c r="JPP183" s="257"/>
      <c r="JPQ183" s="257"/>
      <c r="JPR183" s="257"/>
      <c r="JPS183" s="257"/>
      <c r="JPT183" s="257"/>
      <c r="JPU183" s="257"/>
      <c r="JPV183" s="257"/>
      <c r="JPW183" s="257"/>
      <c r="JPX183" s="257"/>
      <c r="JPY183" s="257"/>
      <c r="JPZ183" s="257"/>
      <c r="JQA183" s="257"/>
      <c r="JQB183" s="257"/>
      <c r="JQC183" s="257"/>
      <c r="JQD183" s="257"/>
      <c r="JQE183" s="257"/>
      <c r="JQF183" s="257"/>
      <c r="JQG183" s="257"/>
      <c r="JQH183" s="257"/>
      <c r="JQI183" s="257"/>
      <c r="JQJ183" s="257"/>
      <c r="JQK183" s="257"/>
      <c r="JQL183" s="257"/>
      <c r="JQM183" s="257"/>
      <c r="JQN183" s="257"/>
      <c r="JQO183" s="257"/>
      <c r="JQP183" s="257"/>
      <c r="JQQ183" s="257"/>
      <c r="JQR183" s="257"/>
      <c r="JQS183" s="257"/>
      <c r="JQT183" s="257"/>
      <c r="JQU183" s="257"/>
      <c r="JQV183" s="257"/>
      <c r="JQW183" s="257"/>
      <c r="JQX183" s="257"/>
      <c r="JQY183" s="257"/>
      <c r="JQZ183" s="257"/>
      <c r="JRA183" s="257"/>
      <c r="JRB183" s="257"/>
      <c r="JRC183" s="257"/>
      <c r="JRD183" s="257"/>
      <c r="JRE183" s="257"/>
      <c r="JRF183" s="257"/>
      <c r="JRG183" s="257"/>
      <c r="JRH183" s="257"/>
      <c r="JRI183" s="257"/>
      <c r="JRJ183" s="257"/>
      <c r="JRK183" s="257"/>
      <c r="JRL183" s="257"/>
      <c r="JRM183" s="257"/>
      <c r="JRN183" s="257"/>
      <c r="JRO183" s="257"/>
      <c r="JRP183" s="257"/>
      <c r="JRQ183" s="257"/>
      <c r="JRR183" s="257"/>
      <c r="JRS183" s="257"/>
      <c r="JRT183" s="257"/>
      <c r="JRU183" s="257"/>
      <c r="JRV183" s="257"/>
      <c r="JRW183" s="257"/>
      <c r="JRX183" s="257"/>
      <c r="JRY183" s="257"/>
      <c r="JRZ183" s="257"/>
      <c r="JSA183" s="257"/>
      <c r="JSB183" s="257"/>
      <c r="JSC183" s="257"/>
      <c r="JSD183" s="257"/>
      <c r="JSE183" s="257"/>
      <c r="JSF183" s="257"/>
      <c r="JSG183" s="257"/>
      <c r="JSH183" s="257"/>
      <c r="JSI183" s="257"/>
      <c r="JSJ183" s="257"/>
      <c r="JSK183" s="257"/>
      <c r="JSL183" s="257"/>
      <c r="JSM183" s="257"/>
      <c r="JSN183" s="257"/>
      <c r="JSO183" s="257"/>
      <c r="JSP183" s="257"/>
      <c r="JSQ183" s="257"/>
      <c r="JSR183" s="257"/>
      <c r="JSS183" s="257"/>
      <c r="JST183" s="257"/>
      <c r="JSU183" s="257"/>
      <c r="JSV183" s="257"/>
      <c r="JSW183" s="257"/>
      <c r="JSX183" s="257"/>
      <c r="JSY183" s="257"/>
      <c r="JSZ183" s="257"/>
      <c r="JTA183" s="257"/>
      <c r="JTB183" s="257"/>
      <c r="JTC183" s="257"/>
      <c r="JTD183" s="257"/>
      <c r="JTE183" s="257"/>
      <c r="JTF183" s="257"/>
      <c r="JTG183" s="257"/>
      <c r="JTH183" s="257"/>
      <c r="JTI183" s="257"/>
      <c r="JTJ183" s="257"/>
      <c r="JTK183" s="257"/>
      <c r="JTL183" s="257"/>
      <c r="JTM183" s="257"/>
      <c r="JTN183" s="257"/>
      <c r="JTO183" s="257"/>
      <c r="JTP183" s="257"/>
      <c r="JTQ183" s="257"/>
      <c r="JTR183" s="257"/>
      <c r="JTS183" s="257"/>
      <c r="JTT183" s="257"/>
      <c r="JTU183" s="257"/>
      <c r="JTV183" s="257"/>
      <c r="JTW183" s="257"/>
      <c r="JTX183" s="257"/>
      <c r="JTY183" s="257"/>
      <c r="JTZ183" s="257"/>
      <c r="JUA183" s="257"/>
      <c r="JUB183" s="257"/>
      <c r="JUC183" s="257"/>
      <c r="JUD183" s="257"/>
      <c r="JUE183" s="257"/>
      <c r="JUF183" s="257"/>
      <c r="JUG183" s="257"/>
      <c r="JUH183" s="257"/>
      <c r="JUI183" s="257"/>
      <c r="JUJ183" s="257"/>
      <c r="JUK183" s="257"/>
      <c r="JUL183" s="257"/>
      <c r="JUM183" s="257"/>
      <c r="JUN183" s="257"/>
      <c r="JUO183" s="257"/>
      <c r="JUP183" s="257"/>
      <c r="JUQ183" s="257"/>
      <c r="JUR183" s="257"/>
      <c r="JUS183" s="257"/>
      <c r="JUT183" s="257"/>
      <c r="JUU183" s="257"/>
      <c r="JUV183" s="257"/>
      <c r="JUW183" s="257"/>
      <c r="JUX183" s="257"/>
      <c r="JUY183" s="257"/>
      <c r="JUZ183" s="257"/>
      <c r="JVA183" s="257"/>
      <c r="JVB183" s="257"/>
      <c r="JVC183" s="257"/>
      <c r="JVD183" s="257"/>
      <c r="JVE183" s="257"/>
      <c r="JVF183" s="257"/>
      <c r="JVG183" s="257"/>
      <c r="JVH183" s="257"/>
      <c r="JVI183" s="257"/>
      <c r="JVJ183" s="257"/>
      <c r="JVK183" s="257"/>
      <c r="JVL183" s="257"/>
      <c r="JVM183" s="257"/>
      <c r="JVN183" s="257"/>
      <c r="JVO183" s="257"/>
      <c r="JVP183" s="257"/>
      <c r="JVQ183" s="257"/>
      <c r="JVR183" s="257"/>
      <c r="JVS183" s="257"/>
      <c r="JVT183" s="257"/>
      <c r="JVU183" s="257"/>
      <c r="JVV183" s="257"/>
      <c r="JVW183" s="257"/>
      <c r="JVX183" s="257"/>
      <c r="JVY183" s="257"/>
      <c r="JVZ183" s="257"/>
      <c r="JWA183" s="257"/>
      <c r="JWB183" s="257"/>
      <c r="JWC183" s="257"/>
      <c r="JWD183" s="257"/>
      <c r="JWE183" s="257"/>
      <c r="JWF183" s="257"/>
      <c r="JWG183" s="257"/>
      <c r="JWH183" s="257"/>
      <c r="JWI183" s="257"/>
      <c r="JWJ183" s="257"/>
      <c r="JWK183" s="257"/>
      <c r="JWL183" s="257"/>
      <c r="JWM183" s="257"/>
      <c r="JWN183" s="257"/>
      <c r="JWO183" s="257"/>
      <c r="JWP183" s="257"/>
      <c r="JWQ183" s="257"/>
      <c r="JWR183" s="257"/>
      <c r="JWS183" s="257"/>
      <c r="JWT183" s="257"/>
      <c r="JWU183" s="257"/>
      <c r="JWV183" s="257"/>
      <c r="JWW183" s="257"/>
      <c r="JWX183" s="257"/>
      <c r="JWY183" s="257"/>
      <c r="JWZ183" s="257"/>
      <c r="JXA183" s="257"/>
      <c r="JXB183" s="257"/>
      <c r="JXC183" s="257"/>
      <c r="JXD183" s="257"/>
      <c r="JXE183" s="257"/>
      <c r="JXF183" s="257"/>
      <c r="JXG183" s="257"/>
      <c r="JXH183" s="257"/>
      <c r="JXI183" s="257"/>
      <c r="JXJ183" s="257"/>
      <c r="JXK183" s="257"/>
      <c r="JXL183" s="257"/>
      <c r="JXM183" s="257"/>
      <c r="JXN183" s="257"/>
      <c r="JXO183" s="257"/>
      <c r="JXP183" s="257"/>
      <c r="JXQ183" s="257"/>
      <c r="JXR183" s="257"/>
      <c r="JXS183" s="257"/>
      <c r="JXT183" s="257"/>
      <c r="JXU183" s="257"/>
      <c r="JXV183" s="257"/>
      <c r="JXW183" s="257"/>
      <c r="JXX183" s="257"/>
      <c r="JXY183" s="257"/>
      <c r="JXZ183" s="257"/>
      <c r="JYA183" s="257"/>
      <c r="JYB183" s="257"/>
      <c r="JYC183" s="257"/>
      <c r="JYD183" s="257"/>
      <c r="JYE183" s="257"/>
      <c r="JYF183" s="257"/>
      <c r="JYG183" s="257"/>
      <c r="JYH183" s="257"/>
      <c r="JYI183" s="257"/>
      <c r="JYJ183" s="257"/>
      <c r="JYK183" s="257"/>
      <c r="JYL183" s="257"/>
      <c r="JYM183" s="257"/>
      <c r="JYN183" s="257"/>
      <c r="JYO183" s="257"/>
      <c r="JYP183" s="257"/>
      <c r="JYQ183" s="257"/>
      <c r="JYR183" s="257"/>
      <c r="JYS183" s="257"/>
      <c r="JYT183" s="257"/>
      <c r="JYU183" s="257"/>
      <c r="JYV183" s="257"/>
      <c r="JYW183" s="257"/>
      <c r="JYX183" s="257"/>
      <c r="JYY183" s="257"/>
      <c r="JYZ183" s="257"/>
      <c r="JZA183" s="257"/>
      <c r="JZB183" s="257"/>
      <c r="JZC183" s="257"/>
      <c r="JZD183" s="257"/>
      <c r="JZE183" s="257"/>
      <c r="JZF183" s="257"/>
      <c r="JZG183" s="257"/>
      <c r="JZH183" s="257"/>
      <c r="JZI183" s="257"/>
      <c r="JZJ183" s="257"/>
      <c r="JZK183" s="257"/>
      <c r="JZL183" s="257"/>
      <c r="JZM183" s="257"/>
      <c r="JZN183" s="257"/>
      <c r="JZO183" s="257"/>
      <c r="JZP183" s="257"/>
      <c r="JZQ183" s="257"/>
      <c r="JZR183" s="257"/>
      <c r="JZS183" s="257"/>
      <c r="JZT183" s="257"/>
      <c r="JZU183" s="257"/>
      <c r="JZV183" s="257"/>
      <c r="JZW183" s="257"/>
      <c r="JZX183" s="257"/>
      <c r="JZY183" s="257"/>
      <c r="JZZ183" s="257"/>
      <c r="KAA183" s="257"/>
      <c r="KAB183" s="257"/>
      <c r="KAC183" s="257"/>
      <c r="KAD183" s="257"/>
      <c r="KAE183" s="257"/>
      <c r="KAF183" s="257"/>
      <c r="KAG183" s="257"/>
      <c r="KAH183" s="257"/>
      <c r="KAI183" s="257"/>
      <c r="KAJ183" s="257"/>
      <c r="KAK183" s="257"/>
      <c r="KAL183" s="257"/>
      <c r="KAM183" s="257"/>
      <c r="KAN183" s="257"/>
      <c r="KAO183" s="257"/>
      <c r="KAP183" s="257"/>
      <c r="KAQ183" s="257"/>
      <c r="KAR183" s="257"/>
      <c r="KAS183" s="257"/>
      <c r="KAT183" s="257"/>
      <c r="KAU183" s="257"/>
      <c r="KAV183" s="257"/>
      <c r="KAW183" s="257"/>
      <c r="KAX183" s="257"/>
      <c r="KAY183" s="257"/>
      <c r="KAZ183" s="257"/>
      <c r="KBA183" s="257"/>
      <c r="KBB183" s="257"/>
      <c r="KBC183" s="257"/>
      <c r="KBD183" s="257"/>
      <c r="KBE183" s="257"/>
      <c r="KBF183" s="257"/>
      <c r="KBG183" s="257"/>
      <c r="KBH183" s="257"/>
      <c r="KBI183" s="257"/>
      <c r="KBJ183" s="257"/>
      <c r="KBK183" s="257"/>
      <c r="KBL183" s="257"/>
      <c r="KBM183" s="257"/>
      <c r="KBN183" s="257"/>
      <c r="KBO183" s="257"/>
      <c r="KBP183" s="257"/>
      <c r="KBQ183" s="257"/>
      <c r="KBR183" s="257"/>
      <c r="KBS183" s="257"/>
      <c r="KBT183" s="257"/>
      <c r="KBU183" s="257"/>
      <c r="KBV183" s="257"/>
      <c r="KBW183" s="257"/>
      <c r="KBX183" s="257"/>
      <c r="KBY183" s="257"/>
      <c r="KBZ183" s="257"/>
      <c r="KCA183" s="257"/>
      <c r="KCB183" s="257"/>
      <c r="KCC183" s="257"/>
      <c r="KCD183" s="257"/>
      <c r="KCE183" s="257"/>
      <c r="KCF183" s="257"/>
      <c r="KCG183" s="257"/>
      <c r="KCH183" s="257"/>
      <c r="KCI183" s="257"/>
      <c r="KCJ183" s="257"/>
      <c r="KCK183" s="257"/>
      <c r="KCL183" s="257"/>
      <c r="KCM183" s="257"/>
      <c r="KCN183" s="257"/>
      <c r="KCO183" s="257"/>
      <c r="KCP183" s="257"/>
      <c r="KCQ183" s="257"/>
      <c r="KCR183" s="257"/>
      <c r="KCS183" s="257"/>
      <c r="KCT183" s="257"/>
      <c r="KCU183" s="257"/>
      <c r="KCV183" s="257"/>
      <c r="KCW183" s="257"/>
      <c r="KCX183" s="257"/>
      <c r="KCY183" s="257"/>
      <c r="KCZ183" s="257"/>
      <c r="KDA183" s="257"/>
      <c r="KDB183" s="257"/>
      <c r="KDC183" s="257"/>
      <c r="KDD183" s="257"/>
      <c r="KDE183" s="257"/>
      <c r="KDF183" s="257"/>
      <c r="KDG183" s="257"/>
      <c r="KDH183" s="257"/>
      <c r="KDI183" s="257"/>
      <c r="KDJ183" s="257"/>
      <c r="KDK183" s="257"/>
      <c r="KDL183" s="257"/>
      <c r="KDM183" s="257"/>
      <c r="KDN183" s="257"/>
      <c r="KDO183" s="257"/>
      <c r="KDP183" s="257"/>
      <c r="KDQ183" s="257"/>
      <c r="KDR183" s="257"/>
      <c r="KDS183" s="257"/>
      <c r="KDT183" s="257"/>
      <c r="KDU183" s="257"/>
      <c r="KDV183" s="257"/>
      <c r="KDW183" s="257"/>
      <c r="KDX183" s="257"/>
      <c r="KDY183" s="257"/>
      <c r="KDZ183" s="257"/>
      <c r="KEA183" s="257"/>
      <c r="KEB183" s="257"/>
      <c r="KEC183" s="257"/>
      <c r="KED183" s="257"/>
      <c r="KEE183" s="257"/>
      <c r="KEF183" s="257"/>
      <c r="KEG183" s="257"/>
      <c r="KEH183" s="257"/>
      <c r="KEI183" s="257"/>
      <c r="KEJ183" s="257"/>
      <c r="KEK183" s="257"/>
      <c r="KEL183" s="257"/>
      <c r="KEM183" s="257"/>
      <c r="KEN183" s="257"/>
      <c r="KEO183" s="257"/>
      <c r="KEP183" s="257"/>
      <c r="KEQ183" s="257"/>
      <c r="KER183" s="257"/>
      <c r="KES183" s="257"/>
      <c r="KET183" s="257"/>
      <c r="KEU183" s="257"/>
      <c r="KEV183" s="257"/>
      <c r="KEW183" s="257"/>
      <c r="KEX183" s="257"/>
      <c r="KEY183" s="257"/>
      <c r="KEZ183" s="257"/>
      <c r="KFA183" s="257"/>
      <c r="KFB183" s="257"/>
      <c r="KFC183" s="257"/>
      <c r="KFD183" s="257"/>
      <c r="KFE183" s="257"/>
      <c r="KFF183" s="257"/>
      <c r="KFG183" s="257"/>
      <c r="KFH183" s="257"/>
      <c r="KFI183" s="257"/>
      <c r="KFJ183" s="257"/>
      <c r="KFK183" s="257"/>
      <c r="KFL183" s="257"/>
      <c r="KFM183" s="257"/>
      <c r="KFN183" s="257"/>
      <c r="KFO183" s="257"/>
      <c r="KFP183" s="257"/>
      <c r="KFQ183" s="257"/>
      <c r="KFR183" s="257"/>
      <c r="KFS183" s="257"/>
      <c r="KFT183" s="257"/>
      <c r="KFU183" s="257"/>
      <c r="KFV183" s="257"/>
      <c r="KFW183" s="257"/>
      <c r="KFX183" s="257"/>
      <c r="KFY183" s="257"/>
      <c r="KFZ183" s="257"/>
      <c r="KGA183" s="257"/>
      <c r="KGB183" s="257"/>
      <c r="KGC183" s="257"/>
      <c r="KGD183" s="257"/>
      <c r="KGE183" s="257"/>
      <c r="KGF183" s="257"/>
      <c r="KGG183" s="257"/>
      <c r="KGH183" s="257"/>
      <c r="KGI183" s="257"/>
      <c r="KGJ183" s="257"/>
      <c r="KGK183" s="257"/>
      <c r="KGL183" s="257"/>
      <c r="KGM183" s="257"/>
      <c r="KGN183" s="257"/>
      <c r="KGO183" s="257"/>
      <c r="KGP183" s="257"/>
      <c r="KGQ183" s="257"/>
      <c r="KGR183" s="257"/>
      <c r="KGS183" s="257"/>
      <c r="KGT183" s="257"/>
      <c r="KGU183" s="257"/>
      <c r="KGV183" s="257"/>
      <c r="KGW183" s="257"/>
      <c r="KGX183" s="257"/>
      <c r="KGY183" s="257"/>
      <c r="KGZ183" s="257"/>
      <c r="KHA183" s="257"/>
      <c r="KHB183" s="257"/>
      <c r="KHC183" s="257"/>
      <c r="KHD183" s="257"/>
      <c r="KHE183" s="257"/>
      <c r="KHF183" s="257"/>
      <c r="KHG183" s="257"/>
      <c r="KHH183" s="257"/>
      <c r="KHI183" s="257"/>
      <c r="KHJ183" s="257"/>
      <c r="KHK183" s="257"/>
      <c r="KHL183" s="257"/>
      <c r="KHM183" s="257"/>
      <c r="KHN183" s="257"/>
      <c r="KHO183" s="257"/>
      <c r="KHP183" s="257"/>
      <c r="KHQ183" s="257"/>
      <c r="KHR183" s="257"/>
      <c r="KHS183" s="257"/>
      <c r="KHT183" s="257"/>
      <c r="KHU183" s="257"/>
      <c r="KHV183" s="257"/>
      <c r="KHW183" s="257"/>
      <c r="KHX183" s="257"/>
      <c r="KHY183" s="257"/>
      <c r="KHZ183" s="257"/>
      <c r="KIA183" s="257"/>
      <c r="KIB183" s="257"/>
      <c r="KIC183" s="257"/>
      <c r="KID183" s="257"/>
      <c r="KIE183" s="257"/>
      <c r="KIF183" s="257"/>
      <c r="KIG183" s="257"/>
      <c r="KIH183" s="257"/>
      <c r="KII183" s="257"/>
      <c r="KIJ183" s="257"/>
      <c r="KIK183" s="257"/>
      <c r="KIL183" s="257"/>
      <c r="KIM183" s="257"/>
      <c r="KIN183" s="257"/>
      <c r="KIO183" s="257"/>
      <c r="KIP183" s="257"/>
      <c r="KIQ183" s="257"/>
      <c r="KIR183" s="257"/>
      <c r="KIS183" s="257"/>
      <c r="KIT183" s="257"/>
      <c r="KIU183" s="257"/>
      <c r="KIV183" s="257"/>
      <c r="KIW183" s="257"/>
      <c r="KIX183" s="257"/>
      <c r="KIY183" s="257"/>
      <c r="KIZ183" s="257"/>
      <c r="KJA183" s="257"/>
      <c r="KJB183" s="257"/>
      <c r="KJC183" s="257"/>
      <c r="KJD183" s="257"/>
      <c r="KJE183" s="257"/>
      <c r="KJF183" s="257"/>
      <c r="KJG183" s="257"/>
      <c r="KJH183" s="257"/>
      <c r="KJI183" s="257"/>
      <c r="KJJ183" s="257"/>
      <c r="KJK183" s="257"/>
      <c r="KJL183" s="257"/>
      <c r="KJM183" s="257"/>
      <c r="KJN183" s="257"/>
      <c r="KJO183" s="257"/>
      <c r="KJP183" s="257"/>
      <c r="KJQ183" s="257"/>
      <c r="KJR183" s="257"/>
      <c r="KJS183" s="257"/>
      <c r="KJT183" s="257"/>
      <c r="KJU183" s="257"/>
      <c r="KJV183" s="257"/>
      <c r="KJW183" s="257"/>
      <c r="KJX183" s="257"/>
      <c r="KJY183" s="257"/>
      <c r="KJZ183" s="257"/>
      <c r="KKA183" s="257"/>
      <c r="KKB183" s="257"/>
      <c r="KKC183" s="257"/>
      <c r="KKD183" s="257"/>
      <c r="KKE183" s="257"/>
      <c r="KKF183" s="257"/>
      <c r="KKG183" s="257"/>
      <c r="KKH183" s="257"/>
      <c r="KKI183" s="257"/>
      <c r="KKJ183" s="257"/>
      <c r="KKK183" s="257"/>
      <c r="KKL183" s="257"/>
      <c r="KKM183" s="257"/>
      <c r="KKN183" s="257"/>
      <c r="KKO183" s="257"/>
      <c r="KKP183" s="257"/>
      <c r="KKQ183" s="257"/>
      <c r="KKR183" s="257"/>
      <c r="KKS183" s="257"/>
      <c r="KKT183" s="257"/>
      <c r="KKU183" s="257"/>
      <c r="KKV183" s="257"/>
      <c r="KKW183" s="257"/>
      <c r="KKX183" s="257"/>
      <c r="KKY183" s="257"/>
      <c r="KKZ183" s="257"/>
      <c r="KLA183" s="257"/>
      <c r="KLB183" s="257"/>
      <c r="KLC183" s="257"/>
      <c r="KLD183" s="257"/>
      <c r="KLE183" s="257"/>
      <c r="KLF183" s="257"/>
      <c r="KLG183" s="257"/>
      <c r="KLH183" s="257"/>
      <c r="KLI183" s="257"/>
      <c r="KLJ183" s="257"/>
      <c r="KLK183" s="257"/>
      <c r="KLL183" s="257"/>
      <c r="KLM183" s="257"/>
      <c r="KLN183" s="257"/>
      <c r="KLO183" s="257"/>
      <c r="KLP183" s="257"/>
      <c r="KLQ183" s="257"/>
      <c r="KLR183" s="257"/>
      <c r="KLS183" s="257"/>
      <c r="KLT183" s="257"/>
      <c r="KLU183" s="257"/>
      <c r="KLV183" s="257"/>
      <c r="KLW183" s="257"/>
      <c r="KLX183" s="257"/>
      <c r="KLY183" s="257"/>
      <c r="KLZ183" s="257"/>
      <c r="KMA183" s="257"/>
      <c r="KMB183" s="257"/>
      <c r="KMC183" s="257"/>
      <c r="KMD183" s="257"/>
      <c r="KME183" s="257"/>
      <c r="KMF183" s="257"/>
      <c r="KMG183" s="257"/>
      <c r="KMH183" s="257"/>
      <c r="KMI183" s="257"/>
      <c r="KMJ183" s="257"/>
      <c r="KMK183" s="257"/>
      <c r="KML183" s="257"/>
      <c r="KMM183" s="257"/>
      <c r="KMN183" s="257"/>
      <c r="KMO183" s="257"/>
      <c r="KMP183" s="257"/>
      <c r="KMQ183" s="257"/>
      <c r="KMR183" s="257"/>
      <c r="KMS183" s="257"/>
      <c r="KMT183" s="257"/>
      <c r="KMU183" s="257"/>
      <c r="KMV183" s="257"/>
      <c r="KMW183" s="257"/>
      <c r="KMX183" s="257"/>
      <c r="KMY183" s="257"/>
      <c r="KMZ183" s="257"/>
      <c r="KNA183" s="257"/>
      <c r="KNB183" s="257"/>
      <c r="KNC183" s="257"/>
      <c r="KND183" s="257"/>
      <c r="KNE183" s="257"/>
      <c r="KNF183" s="257"/>
      <c r="KNG183" s="257"/>
      <c r="KNH183" s="257"/>
      <c r="KNI183" s="257"/>
      <c r="KNJ183" s="257"/>
      <c r="KNK183" s="257"/>
      <c r="KNL183" s="257"/>
      <c r="KNM183" s="257"/>
      <c r="KNN183" s="257"/>
      <c r="KNO183" s="257"/>
      <c r="KNP183" s="257"/>
      <c r="KNQ183" s="257"/>
      <c r="KNR183" s="257"/>
      <c r="KNS183" s="257"/>
      <c r="KNT183" s="257"/>
      <c r="KNU183" s="257"/>
      <c r="KNV183" s="257"/>
      <c r="KNW183" s="257"/>
      <c r="KNX183" s="257"/>
      <c r="KNY183" s="257"/>
      <c r="KNZ183" s="257"/>
      <c r="KOA183" s="257"/>
      <c r="KOB183" s="257"/>
      <c r="KOC183" s="257"/>
      <c r="KOD183" s="257"/>
      <c r="KOE183" s="257"/>
      <c r="KOF183" s="257"/>
      <c r="KOG183" s="257"/>
      <c r="KOH183" s="257"/>
      <c r="KOI183" s="257"/>
      <c r="KOJ183" s="257"/>
      <c r="KOK183" s="257"/>
      <c r="KOL183" s="257"/>
      <c r="KOM183" s="257"/>
      <c r="KON183" s="257"/>
      <c r="KOO183" s="257"/>
      <c r="KOP183" s="257"/>
      <c r="KOQ183" s="257"/>
      <c r="KOR183" s="257"/>
      <c r="KOS183" s="257"/>
      <c r="KOT183" s="257"/>
      <c r="KOU183" s="257"/>
      <c r="KOV183" s="257"/>
      <c r="KOW183" s="257"/>
      <c r="KOX183" s="257"/>
      <c r="KOY183" s="257"/>
      <c r="KOZ183" s="257"/>
      <c r="KPA183" s="257"/>
      <c r="KPB183" s="257"/>
      <c r="KPC183" s="257"/>
      <c r="KPD183" s="257"/>
      <c r="KPE183" s="257"/>
      <c r="KPF183" s="257"/>
      <c r="KPG183" s="257"/>
      <c r="KPH183" s="257"/>
      <c r="KPI183" s="257"/>
      <c r="KPJ183" s="257"/>
      <c r="KPK183" s="257"/>
      <c r="KPL183" s="257"/>
      <c r="KPM183" s="257"/>
      <c r="KPN183" s="257"/>
      <c r="KPO183" s="257"/>
      <c r="KPP183" s="257"/>
      <c r="KPQ183" s="257"/>
      <c r="KPR183" s="257"/>
      <c r="KPS183" s="257"/>
      <c r="KPT183" s="257"/>
      <c r="KPU183" s="257"/>
      <c r="KPV183" s="257"/>
      <c r="KPW183" s="257"/>
      <c r="KPX183" s="257"/>
      <c r="KPY183" s="257"/>
      <c r="KPZ183" s="257"/>
      <c r="KQA183" s="257"/>
      <c r="KQB183" s="257"/>
      <c r="KQC183" s="257"/>
      <c r="KQD183" s="257"/>
      <c r="KQE183" s="257"/>
      <c r="KQF183" s="257"/>
      <c r="KQG183" s="257"/>
      <c r="KQH183" s="257"/>
      <c r="KQI183" s="257"/>
      <c r="KQJ183" s="257"/>
      <c r="KQK183" s="257"/>
      <c r="KQL183" s="257"/>
      <c r="KQM183" s="257"/>
      <c r="KQN183" s="257"/>
      <c r="KQO183" s="257"/>
      <c r="KQP183" s="257"/>
      <c r="KQQ183" s="257"/>
      <c r="KQR183" s="257"/>
      <c r="KQS183" s="257"/>
      <c r="KQT183" s="257"/>
      <c r="KQU183" s="257"/>
      <c r="KQV183" s="257"/>
      <c r="KQW183" s="257"/>
      <c r="KQX183" s="257"/>
      <c r="KQY183" s="257"/>
      <c r="KQZ183" s="257"/>
      <c r="KRA183" s="257"/>
      <c r="KRB183" s="257"/>
      <c r="KRC183" s="257"/>
      <c r="KRD183" s="257"/>
      <c r="KRE183" s="257"/>
      <c r="KRF183" s="257"/>
      <c r="KRG183" s="257"/>
      <c r="KRH183" s="257"/>
      <c r="KRI183" s="257"/>
      <c r="KRJ183" s="257"/>
      <c r="KRK183" s="257"/>
      <c r="KRL183" s="257"/>
      <c r="KRM183" s="257"/>
      <c r="KRN183" s="257"/>
      <c r="KRO183" s="257"/>
      <c r="KRP183" s="257"/>
      <c r="KRQ183" s="257"/>
      <c r="KRR183" s="257"/>
      <c r="KRS183" s="257"/>
      <c r="KRT183" s="257"/>
      <c r="KRU183" s="257"/>
      <c r="KRV183" s="257"/>
      <c r="KRW183" s="257"/>
      <c r="KRX183" s="257"/>
      <c r="KRY183" s="257"/>
      <c r="KRZ183" s="257"/>
      <c r="KSA183" s="257"/>
      <c r="KSB183" s="257"/>
      <c r="KSC183" s="257"/>
      <c r="KSD183" s="257"/>
      <c r="KSE183" s="257"/>
      <c r="KSF183" s="257"/>
      <c r="KSG183" s="257"/>
      <c r="KSH183" s="257"/>
      <c r="KSI183" s="257"/>
      <c r="KSJ183" s="257"/>
      <c r="KSK183" s="257"/>
      <c r="KSL183" s="257"/>
      <c r="KSM183" s="257"/>
      <c r="KSN183" s="257"/>
      <c r="KSO183" s="257"/>
      <c r="KSP183" s="257"/>
      <c r="KSQ183" s="257"/>
      <c r="KSR183" s="257"/>
      <c r="KSS183" s="257"/>
      <c r="KST183" s="257"/>
      <c r="KSU183" s="257"/>
      <c r="KSV183" s="257"/>
      <c r="KSW183" s="257"/>
      <c r="KSX183" s="257"/>
      <c r="KSY183" s="257"/>
      <c r="KSZ183" s="257"/>
      <c r="KTA183" s="257"/>
      <c r="KTB183" s="257"/>
      <c r="KTC183" s="257"/>
      <c r="KTD183" s="257"/>
      <c r="KTE183" s="257"/>
      <c r="KTF183" s="257"/>
      <c r="KTG183" s="257"/>
      <c r="KTH183" s="257"/>
      <c r="KTI183" s="257"/>
      <c r="KTJ183" s="257"/>
      <c r="KTK183" s="257"/>
      <c r="KTL183" s="257"/>
      <c r="KTM183" s="257"/>
      <c r="KTN183" s="257"/>
      <c r="KTO183" s="257"/>
      <c r="KTP183" s="257"/>
      <c r="KTQ183" s="257"/>
      <c r="KTR183" s="257"/>
      <c r="KTS183" s="257"/>
      <c r="KTT183" s="257"/>
      <c r="KTU183" s="257"/>
      <c r="KTV183" s="257"/>
      <c r="KTW183" s="257"/>
      <c r="KTX183" s="257"/>
      <c r="KTY183" s="257"/>
      <c r="KTZ183" s="257"/>
      <c r="KUA183" s="257"/>
      <c r="KUB183" s="257"/>
      <c r="KUC183" s="257"/>
      <c r="KUD183" s="257"/>
      <c r="KUE183" s="257"/>
      <c r="KUF183" s="257"/>
      <c r="KUG183" s="257"/>
      <c r="KUH183" s="257"/>
      <c r="KUI183" s="257"/>
      <c r="KUJ183" s="257"/>
      <c r="KUK183" s="257"/>
      <c r="KUL183" s="257"/>
      <c r="KUM183" s="257"/>
      <c r="KUN183" s="257"/>
      <c r="KUO183" s="257"/>
      <c r="KUP183" s="257"/>
      <c r="KUQ183" s="257"/>
      <c r="KUR183" s="257"/>
      <c r="KUS183" s="257"/>
      <c r="KUT183" s="257"/>
      <c r="KUU183" s="257"/>
      <c r="KUV183" s="257"/>
      <c r="KUW183" s="257"/>
      <c r="KUX183" s="257"/>
      <c r="KUY183" s="257"/>
      <c r="KUZ183" s="257"/>
      <c r="KVA183" s="257"/>
      <c r="KVB183" s="257"/>
      <c r="KVC183" s="257"/>
      <c r="KVD183" s="257"/>
      <c r="KVE183" s="257"/>
      <c r="KVF183" s="257"/>
      <c r="KVG183" s="257"/>
      <c r="KVH183" s="257"/>
      <c r="KVI183" s="257"/>
      <c r="KVJ183" s="257"/>
      <c r="KVK183" s="257"/>
      <c r="KVL183" s="257"/>
      <c r="KVM183" s="257"/>
      <c r="KVN183" s="257"/>
      <c r="KVO183" s="257"/>
      <c r="KVP183" s="257"/>
      <c r="KVQ183" s="257"/>
      <c r="KVR183" s="257"/>
      <c r="KVS183" s="257"/>
      <c r="KVT183" s="257"/>
      <c r="KVU183" s="257"/>
      <c r="KVV183" s="257"/>
      <c r="KVW183" s="257"/>
      <c r="KVX183" s="257"/>
      <c r="KVY183" s="257"/>
      <c r="KVZ183" s="257"/>
      <c r="KWA183" s="257"/>
      <c r="KWB183" s="257"/>
      <c r="KWC183" s="257"/>
      <c r="KWD183" s="257"/>
      <c r="KWE183" s="257"/>
      <c r="KWF183" s="257"/>
      <c r="KWG183" s="257"/>
      <c r="KWH183" s="257"/>
      <c r="KWI183" s="257"/>
      <c r="KWJ183" s="257"/>
      <c r="KWK183" s="257"/>
      <c r="KWL183" s="257"/>
      <c r="KWM183" s="257"/>
      <c r="KWN183" s="257"/>
      <c r="KWO183" s="257"/>
      <c r="KWP183" s="257"/>
      <c r="KWQ183" s="257"/>
      <c r="KWR183" s="257"/>
      <c r="KWS183" s="257"/>
      <c r="KWT183" s="257"/>
      <c r="KWU183" s="257"/>
      <c r="KWV183" s="257"/>
      <c r="KWW183" s="257"/>
      <c r="KWX183" s="257"/>
      <c r="KWY183" s="257"/>
      <c r="KWZ183" s="257"/>
      <c r="KXA183" s="257"/>
      <c r="KXB183" s="257"/>
      <c r="KXC183" s="257"/>
      <c r="KXD183" s="257"/>
      <c r="KXE183" s="257"/>
      <c r="KXF183" s="257"/>
      <c r="KXG183" s="257"/>
      <c r="KXH183" s="257"/>
      <c r="KXI183" s="257"/>
      <c r="KXJ183" s="257"/>
      <c r="KXK183" s="257"/>
      <c r="KXL183" s="257"/>
      <c r="KXM183" s="257"/>
      <c r="KXN183" s="257"/>
      <c r="KXO183" s="257"/>
      <c r="KXP183" s="257"/>
      <c r="KXQ183" s="257"/>
      <c r="KXR183" s="257"/>
      <c r="KXS183" s="257"/>
      <c r="KXT183" s="257"/>
      <c r="KXU183" s="257"/>
      <c r="KXV183" s="257"/>
      <c r="KXW183" s="257"/>
      <c r="KXX183" s="257"/>
      <c r="KXY183" s="257"/>
      <c r="KXZ183" s="257"/>
      <c r="KYA183" s="257"/>
      <c r="KYB183" s="257"/>
      <c r="KYC183" s="257"/>
      <c r="KYD183" s="257"/>
      <c r="KYE183" s="257"/>
      <c r="KYF183" s="257"/>
      <c r="KYG183" s="257"/>
      <c r="KYH183" s="257"/>
      <c r="KYI183" s="257"/>
      <c r="KYJ183" s="257"/>
      <c r="KYK183" s="257"/>
      <c r="KYL183" s="257"/>
      <c r="KYM183" s="257"/>
      <c r="KYN183" s="257"/>
      <c r="KYO183" s="257"/>
      <c r="KYP183" s="257"/>
      <c r="KYQ183" s="257"/>
      <c r="KYR183" s="257"/>
      <c r="KYS183" s="257"/>
      <c r="KYT183" s="257"/>
      <c r="KYU183" s="257"/>
      <c r="KYV183" s="257"/>
      <c r="KYW183" s="257"/>
      <c r="KYX183" s="257"/>
      <c r="KYY183" s="257"/>
      <c r="KYZ183" s="257"/>
      <c r="KZA183" s="257"/>
      <c r="KZB183" s="257"/>
      <c r="KZC183" s="257"/>
      <c r="KZD183" s="257"/>
      <c r="KZE183" s="257"/>
      <c r="KZF183" s="257"/>
      <c r="KZG183" s="257"/>
      <c r="KZH183" s="257"/>
      <c r="KZI183" s="257"/>
      <c r="KZJ183" s="257"/>
      <c r="KZK183" s="257"/>
      <c r="KZL183" s="257"/>
      <c r="KZM183" s="257"/>
      <c r="KZN183" s="257"/>
      <c r="KZO183" s="257"/>
      <c r="KZP183" s="257"/>
      <c r="KZQ183" s="257"/>
      <c r="KZR183" s="257"/>
      <c r="KZS183" s="257"/>
      <c r="KZT183" s="257"/>
      <c r="KZU183" s="257"/>
      <c r="KZV183" s="257"/>
      <c r="KZW183" s="257"/>
      <c r="KZX183" s="257"/>
      <c r="KZY183" s="257"/>
      <c r="KZZ183" s="257"/>
      <c r="LAA183" s="257"/>
      <c r="LAB183" s="257"/>
      <c r="LAC183" s="257"/>
      <c r="LAD183" s="257"/>
      <c r="LAE183" s="257"/>
      <c r="LAF183" s="257"/>
      <c r="LAG183" s="257"/>
      <c r="LAH183" s="257"/>
      <c r="LAI183" s="257"/>
      <c r="LAJ183" s="257"/>
      <c r="LAK183" s="257"/>
      <c r="LAL183" s="257"/>
      <c r="LAM183" s="257"/>
      <c r="LAN183" s="257"/>
      <c r="LAO183" s="257"/>
      <c r="LAP183" s="257"/>
      <c r="LAQ183" s="257"/>
      <c r="LAR183" s="257"/>
      <c r="LAS183" s="257"/>
      <c r="LAT183" s="257"/>
      <c r="LAU183" s="257"/>
      <c r="LAV183" s="257"/>
      <c r="LAW183" s="257"/>
      <c r="LAX183" s="257"/>
      <c r="LAY183" s="257"/>
      <c r="LAZ183" s="257"/>
      <c r="LBA183" s="257"/>
      <c r="LBB183" s="257"/>
      <c r="LBC183" s="257"/>
      <c r="LBD183" s="257"/>
      <c r="LBE183" s="257"/>
      <c r="LBF183" s="257"/>
      <c r="LBG183" s="257"/>
      <c r="LBH183" s="257"/>
      <c r="LBI183" s="257"/>
      <c r="LBJ183" s="257"/>
      <c r="LBK183" s="257"/>
      <c r="LBL183" s="257"/>
      <c r="LBM183" s="257"/>
      <c r="LBN183" s="257"/>
      <c r="LBO183" s="257"/>
      <c r="LBP183" s="257"/>
      <c r="LBQ183" s="257"/>
      <c r="LBR183" s="257"/>
      <c r="LBS183" s="257"/>
      <c r="LBT183" s="257"/>
      <c r="LBU183" s="257"/>
      <c r="LBV183" s="257"/>
      <c r="LBW183" s="257"/>
      <c r="LBX183" s="257"/>
      <c r="LBY183" s="257"/>
      <c r="LBZ183" s="257"/>
      <c r="LCA183" s="257"/>
      <c r="LCB183" s="257"/>
      <c r="LCC183" s="257"/>
      <c r="LCD183" s="257"/>
      <c r="LCE183" s="257"/>
      <c r="LCF183" s="257"/>
      <c r="LCG183" s="257"/>
      <c r="LCH183" s="257"/>
      <c r="LCI183" s="257"/>
      <c r="LCJ183" s="257"/>
      <c r="LCK183" s="257"/>
      <c r="LCL183" s="257"/>
      <c r="LCM183" s="257"/>
      <c r="LCN183" s="257"/>
      <c r="LCO183" s="257"/>
      <c r="LCP183" s="257"/>
      <c r="LCQ183" s="257"/>
      <c r="LCR183" s="257"/>
      <c r="LCS183" s="257"/>
      <c r="LCT183" s="257"/>
      <c r="LCU183" s="257"/>
      <c r="LCV183" s="257"/>
      <c r="LCW183" s="257"/>
      <c r="LCX183" s="257"/>
      <c r="LCY183" s="257"/>
      <c r="LCZ183" s="257"/>
      <c r="LDA183" s="257"/>
      <c r="LDB183" s="257"/>
      <c r="LDC183" s="257"/>
      <c r="LDD183" s="257"/>
      <c r="LDE183" s="257"/>
      <c r="LDF183" s="257"/>
      <c r="LDG183" s="257"/>
      <c r="LDH183" s="257"/>
      <c r="LDI183" s="257"/>
      <c r="LDJ183" s="257"/>
      <c r="LDK183" s="257"/>
      <c r="LDL183" s="257"/>
      <c r="LDM183" s="257"/>
      <c r="LDN183" s="257"/>
      <c r="LDO183" s="257"/>
      <c r="LDP183" s="257"/>
      <c r="LDQ183" s="257"/>
      <c r="LDR183" s="257"/>
      <c r="LDS183" s="257"/>
      <c r="LDT183" s="257"/>
      <c r="LDU183" s="257"/>
      <c r="LDV183" s="257"/>
      <c r="LDW183" s="257"/>
      <c r="LDX183" s="257"/>
      <c r="LDY183" s="257"/>
      <c r="LDZ183" s="257"/>
      <c r="LEA183" s="257"/>
      <c r="LEB183" s="257"/>
      <c r="LEC183" s="257"/>
      <c r="LED183" s="257"/>
      <c r="LEE183" s="257"/>
      <c r="LEF183" s="257"/>
      <c r="LEG183" s="257"/>
      <c r="LEH183" s="257"/>
      <c r="LEI183" s="257"/>
      <c r="LEJ183" s="257"/>
      <c r="LEK183" s="257"/>
      <c r="LEL183" s="257"/>
      <c r="LEM183" s="257"/>
      <c r="LEN183" s="257"/>
      <c r="LEO183" s="257"/>
      <c r="LEP183" s="257"/>
      <c r="LEQ183" s="257"/>
      <c r="LER183" s="257"/>
      <c r="LES183" s="257"/>
      <c r="LET183" s="257"/>
      <c r="LEU183" s="257"/>
      <c r="LEV183" s="257"/>
      <c r="LEW183" s="257"/>
      <c r="LEX183" s="257"/>
      <c r="LEY183" s="257"/>
      <c r="LEZ183" s="257"/>
      <c r="LFA183" s="257"/>
      <c r="LFB183" s="257"/>
      <c r="LFC183" s="257"/>
      <c r="LFD183" s="257"/>
      <c r="LFE183" s="257"/>
      <c r="LFF183" s="257"/>
      <c r="LFG183" s="257"/>
      <c r="LFH183" s="257"/>
      <c r="LFI183" s="257"/>
      <c r="LFJ183" s="257"/>
      <c r="LFK183" s="257"/>
      <c r="LFL183" s="257"/>
      <c r="LFM183" s="257"/>
      <c r="LFN183" s="257"/>
      <c r="LFO183" s="257"/>
      <c r="LFP183" s="257"/>
      <c r="LFQ183" s="257"/>
      <c r="LFR183" s="257"/>
      <c r="LFS183" s="257"/>
      <c r="LFT183" s="257"/>
      <c r="LFU183" s="257"/>
      <c r="LFV183" s="257"/>
      <c r="LFW183" s="257"/>
      <c r="LFX183" s="257"/>
      <c r="LFY183" s="257"/>
      <c r="LFZ183" s="257"/>
      <c r="LGA183" s="257"/>
      <c r="LGB183" s="257"/>
      <c r="LGC183" s="257"/>
      <c r="LGD183" s="257"/>
      <c r="LGE183" s="257"/>
      <c r="LGF183" s="257"/>
      <c r="LGG183" s="257"/>
      <c r="LGH183" s="257"/>
      <c r="LGI183" s="257"/>
      <c r="LGJ183" s="257"/>
      <c r="LGK183" s="257"/>
      <c r="LGL183" s="257"/>
      <c r="LGM183" s="257"/>
      <c r="LGN183" s="257"/>
      <c r="LGO183" s="257"/>
      <c r="LGP183" s="257"/>
      <c r="LGQ183" s="257"/>
      <c r="LGR183" s="257"/>
      <c r="LGS183" s="257"/>
      <c r="LGT183" s="257"/>
      <c r="LGU183" s="257"/>
      <c r="LGV183" s="257"/>
      <c r="LGW183" s="257"/>
      <c r="LGX183" s="257"/>
      <c r="LGY183" s="257"/>
      <c r="LGZ183" s="257"/>
      <c r="LHA183" s="257"/>
      <c r="LHB183" s="257"/>
      <c r="LHC183" s="257"/>
      <c r="LHD183" s="257"/>
      <c r="LHE183" s="257"/>
      <c r="LHF183" s="257"/>
      <c r="LHG183" s="257"/>
      <c r="LHH183" s="257"/>
      <c r="LHI183" s="257"/>
      <c r="LHJ183" s="257"/>
      <c r="LHK183" s="257"/>
      <c r="LHL183" s="257"/>
      <c r="LHM183" s="257"/>
      <c r="LHN183" s="257"/>
      <c r="LHO183" s="257"/>
      <c r="LHP183" s="257"/>
      <c r="LHQ183" s="257"/>
      <c r="LHR183" s="257"/>
      <c r="LHS183" s="257"/>
      <c r="LHT183" s="257"/>
      <c r="LHU183" s="257"/>
      <c r="LHV183" s="257"/>
      <c r="LHW183" s="257"/>
      <c r="LHX183" s="257"/>
      <c r="LHY183" s="257"/>
      <c r="LHZ183" s="257"/>
      <c r="LIA183" s="257"/>
      <c r="LIB183" s="257"/>
      <c r="LIC183" s="257"/>
      <c r="LID183" s="257"/>
      <c r="LIE183" s="257"/>
      <c r="LIF183" s="257"/>
      <c r="LIG183" s="257"/>
      <c r="LIH183" s="257"/>
      <c r="LII183" s="257"/>
      <c r="LIJ183" s="257"/>
      <c r="LIK183" s="257"/>
      <c r="LIL183" s="257"/>
      <c r="LIM183" s="257"/>
      <c r="LIN183" s="257"/>
      <c r="LIO183" s="257"/>
      <c r="LIP183" s="257"/>
      <c r="LIQ183" s="257"/>
      <c r="LIR183" s="257"/>
      <c r="LIS183" s="257"/>
      <c r="LIT183" s="257"/>
      <c r="LIU183" s="257"/>
      <c r="LIV183" s="257"/>
      <c r="LIW183" s="257"/>
      <c r="LIX183" s="257"/>
      <c r="LIY183" s="257"/>
      <c r="LIZ183" s="257"/>
      <c r="LJA183" s="257"/>
      <c r="LJB183" s="257"/>
      <c r="LJC183" s="257"/>
      <c r="LJD183" s="257"/>
      <c r="LJE183" s="257"/>
      <c r="LJF183" s="257"/>
      <c r="LJG183" s="257"/>
      <c r="LJH183" s="257"/>
      <c r="LJI183" s="257"/>
      <c r="LJJ183" s="257"/>
      <c r="LJK183" s="257"/>
      <c r="LJL183" s="257"/>
      <c r="LJM183" s="257"/>
      <c r="LJN183" s="257"/>
      <c r="LJO183" s="257"/>
      <c r="LJP183" s="257"/>
      <c r="LJQ183" s="257"/>
      <c r="LJR183" s="257"/>
      <c r="LJS183" s="257"/>
      <c r="LJT183" s="257"/>
      <c r="LJU183" s="257"/>
      <c r="LJV183" s="257"/>
      <c r="LJW183" s="257"/>
      <c r="LJX183" s="257"/>
      <c r="LJY183" s="257"/>
      <c r="LJZ183" s="257"/>
      <c r="LKA183" s="257"/>
      <c r="LKB183" s="257"/>
      <c r="LKC183" s="257"/>
      <c r="LKD183" s="257"/>
      <c r="LKE183" s="257"/>
      <c r="LKF183" s="257"/>
      <c r="LKG183" s="257"/>
      <c r="LKH183" s="257"/>
      <c r="LKI183" s="257"/>
      <c r="LKJ183" s="257"/>
      <c r="LKK183" s="257"/>
      <c r="LKL183" s="257"/>
      <c r="LKM183" s="257"/>
      <c r="LKN183" s="257"/>
      <c r="LKO183" s="257"/>
      <c r="LKP183" s="257"/>
      <c r="LKQ183" s="257"/>
      <c r="LKR183" s="257"/>
      <c r="LKS183" s="257"/>
      <c r="LKT183" s="257"/>
      <c r="LKU183" s="257"/>
      <c r="LKV183" s="257"/>
      <c r="LKW183" s="257"/>
      <c r="LKX183" s="257"/>
      <c r="LKY183" s="257"/>
      <c r="LKZ183" s="257"/>
      <c r="LLA183" s="257"/>
      <c r="LLB183" s="257"/>
      <c r="LLC183" s="257"/>
      <c r="LLD183" s="257"/>
      <c r="LLE183" s="257"/>
      <c r="LLF183" s="257"/>
      <c r="LLG183" s="257"/>
      <c r="LLH183" s="257"/>
      <c r="LLI183" s="257"/>
      <c r="LLJ183" s="257"/>
      <c r="LLK183" s="257"/>
      <c r="LLL183" s="257"/>
      <c r="LLM183" s="257"/>
      <c r="LLN183" s="257"/>
      <c r="LLO183" s="257"/>
      <c r="LLP183" s="257"/>
      <c r="LLQ183" s="257"/>
      <c r="LLR183" s="257"/>
      <c r="LLS183" s="257"/>
      <c r="LLT183" s="257"/>
      <c r="LLU183" s="257"/>
      <c r="LLV183" s="257"/>
      <c r="LLW183" s="257"/>
      <c r="LLX183" s="257"/>
      <c r="LLY183" s="257"/>
      <c r="LLZ183" s="257"/>
      <c r="LMA183" s="257"/>
      <c r="LMB183" s="257"/>
      <c r="LMC183" s="257"/>
      <c r="LMD183" s="257"/>
      <c r="LME183" s="257"/>
      <c r="LMF183" s="257"/>
      <c r="LMG183" s="257"/>
      <c r="LMH183" s="257"/>
      <c r="LMI183" s="257"/>
      <c r="LMJ183" s="257"/>
      <c r="LMK183" s="257"/>
      <c r="LML183" s="257"/>
      <c r="LMM183" s="257"/>
      <c r="LMN183" s="257"/>
      <c r="LMO183" s="257"/>
      <c r="LMP183" s="257"/>
      <c r="LMQ183" s="257"/>
      <c r="LMR183" s="257"/>
      <c r="LMS183" s="257"/>
      <c r="LMT183" s="257"/>
      <c r="LMU183" s="257"/>
      <c r="LMV183" s="257"/>
      <c r="LMW183" s="257"/>
      <c r="LMX183" s="257"/>
      <c r="LMY183" s="257"/>
      <c r="LMZ183" s="257"/>
      <c r="LNA183" s="257"/>
      <c r="LNB183" s="257"/>
      <c r="LNC183" s="257"/>
      <c r="LND183" s="257"/>
      <c r="LNE183" s="257"/>
      <c r="LNF183" s="257"/>
      <c r="LNG183" s="257"/>
      <c r="LNH183" s="257"/>
      <c r="LNI183" s="257"/>
      <c r="LNJ183" s="257"/>
      <c r="LNK183" s="257"/>
      <c r="LNL183" s="257"/>
      <c r="LNM183" s="257"/>
      <c r="LNN183" s="257"/>
      <c r="LNO183" s="257"/>
      <c r="LNP183" s="257"/>
      <c r="LNQ183" s="257"/>
      <c r="LNR183" s="257"/>
      <c r="LNS183" s="257"/>
      <c r="LNT183" s="257"/>
      <c r="LNU183" s="257"/>
      <c r="LNV183" s="257"/>
      <c r="LNW183" s="257"/>
      <c r="LNX183" s="257"/>
      <c r="LNY183" s="257"/>
      <c r="LNZ183" s="257"/>
      <c r="LOA183" s="257"/>
      <c r="LOB183" s="257"/>
      <c r="LOC183" s="257"/>
      <c r="LOD183" s="257"/>
      <c r="LOE183" s="257"/>
      <c r="LOF183" s="257"/>
      <c r="LOG183" s="257"/>
      <c r="LOH183" s="257"/>
      <c r="LOI183" s="257"/>
      <c r="LOJ183" s="257"/>
      <c r="LOK183" s="257"/>
      <c r="LOL183" s="257"/>
      <c r="LOM183" s="257"/>
      <c r="LON183" s="257"/>
      <c r="LOO183" s="257"/>
      <c r="LOP183" s="257"/>
      <c r="LOQ183" s="257"/>
      <c r="LOR183" s="257"/>
      <c r="LOS183" s="257"/>
      <c r="LOT183" s="257"/>
      <c r="LOU183" s="257"/>
      <c r="LOV183" s="257"/>
      <c r="LOW183" s="257"/>
      <c r="LOX183" s="257"/>
      <c r="LOY183" s="257"/>
      <c r="LOZ183" s="257"/>
      <c r="LPA183" s="257"/>
      <c r="LPB183" s="257"/>
      <c r="LPC183" s="257"/>
      <c r="LPD183" s="257"/>
      <c r="LPE183" s="257"/>
      <c r="LPF183" s="257"/>
      <c r="LPG183" s="257"/>
      <c r="LPH183" s="257"/>
      <c r="LPI183" s="257"/>
      <c r="LPJ183" s="257"/>
      <c r="LPK183" s="257"/>
      <c r="LPL183" s="257"/>
      <c r="LPM183" s="257"/>
      <c r="LPN183" s="257"/>
      <c r="LPO183" s="257"/>
      <c r="LPP183" s="257"/>
      <c r="LPQ183" s="257"/>
      <c r="LPR183" s="257"/>
      <c r="LPS183" s="257"/>
      <c r="LPT183" s="257"/>
      <c r="LPU183" s="257"/>
      <c r="LPV183" s="257"/>
      <c r="LPW183" s="257"/>
      <c r="LPX183" s="257"/>
      <c r="LPY183" s="257"/>
      <c r="LPZ183" s="257"/>
      <c r="LQA183" s="257"/>
      <c r="LQB183" s="257"/>
      <c r="LQC183" s="257"/>
      <c r="LQD183" s="257"/>
      <c r="LQE183" s="257"/>
      <c r="LQF183" s="257"/>
      <c r="LQG183" s="257"/>
      <c r="LQH183" s="257"/>
      <c r="LQI183" s="257"/>
      <c r="LQJ183" s="257"/>
      <c r="LQK183" s="257"/>
      <c r="LQL183" s="257"/>
      <c r="LQM183" s="257"/>
      <c r="LQN183" s="257"/>
      <c r="LQO183" s="257"/>
      <c r="LQP183" s="257"/>
      <c r="LQQ183" s="257"/>
      <c r="LQR183" s="257"/>
      <c r="LQS183" s="257"/>
      <c r="LQT183" s="257"/>
      <c r="LQU183" s="257"/>
      <c r="LQV183" s="257"/>
      <c r="LQW183" s="257"/>
      <c r="LQX183" s="257"/>
      <c r="LQY183" s="257"/>
      <c r="LQZ183" s="257"/>
      <c r="LRA183" s="257"/>
      <c r="LRB183" s="257"/>
      <c r="LRC183" s="257"/>
      <c r="LRD183" s="257"/>
      <c r="LRE183" s="257"/>
      <c r="LRF183" s="257"/>
      <c r="LRG183" s="257"/>
      <c r="LRH183" s="257"/>
      <c r="LRI183" s="257"/>
      <c r="LRJ183" s="257"/>
      <c r="LRK183" s="257"/>
      <c r="LRL183" s="257"/>
      <c r="LRM183" s="257"/>
      <c r="LRN183" s="257"/>
      <c r="LRO183" s="257"/>
      <c r="LRP183" s="257"/>
      <c r="LRQ183" s="257"/>
      <c r="LRR183" s="257"/>
      <c r="LRS183" s="257"/>
      <c r="LRT183" s="257"/>
      <c r="LRU183" s="257"/>
      <c r="LRV183" s="257"/>
      <c r="LRW183" s="257"/>
      <c r="LRX183" s="257"/>
      <c r="LRY183" s="257"/>
      <c r="LRZ183" s="257"/>
      <c r="LSA183" s="257"/>
      <c r="LSB183" s="257"/>
      <c r="LSC183" s="257"/>
      <c r="LSD183" s="257"/>
      <c r="LSE183" s="257"/>
      <c r="LSF183" s="257"/>
      <c r="LSG183" s="257"/>
      <c r="LSH183" s="257"/>
      <c r="LSI183" s="257"/>
      <c r="LSJ183" s="257"/>
      <c r="LSK183" s="257"/>
      <c r="LSL183" s="257"/>
      <c r="LSM183" s="257"/>
      <c r="LSN183" s="257"/>
      <c r="LSO183" s="257"/>
      <c r="LSP183" s="257"/>
      <c r="LSQ183" s="257"/>
      <c r="LSR183" s="257"/>
      <c r="LSS183" s="257"/>
      <c r="LST183" s="257"/>
      <c r="LSU183" s="257"/>
      <c r="LSV183" s="257"/>
      <c r="LSW183" s="257"/>
      <c r="LSX183" s="257"/>
      <c r="LSY183" s="257"/>
      <c r="LSZ183" s="257"/>
      <c r="LTA183" s="257"/>
      <c r="LTB183" s="257"/>
      <c r="LTC183" s="257"/>
      <c r="LTD183" s="257"/>
      <c r="LTE183" s="257"/>
      <c r="LTF183" s="257"/>
      <c r="LTG183" s="257"/>
      <c r="LTH183" s="257"/>
      <c r="LTI183" s="257"/>
      <c r="LTJ183" s="257"/>
      <c r="LTK183" s="257"/>
      <c r="LTL183" s="257"/>
      <c r="LTM183" s="257"/>
      <c r="LTN183" s="257"/>
      <c r="LTO183" s="257"/>
      <c r="LTP183" s="257"/>
      <c r="LTQ183" s="257"/>
      <c r="LTR183" s="257"/>
      <c r="LTS183" s="257"/>
      <c r="LTT183" s="257"/>
      <c r="LTU183" s="257"/>
      <c r="LTV183" s="257"/>
      <c r="LTW183" s="257"/>
      <c r="LTX183" s="257"/>
      <c r="LTY183" s="257"/>
      <c r="LTZ183" s="257"/>
      <c r="LUA183" s="257"/>
      <c r="LUB183" s="257"/>
      <c r="LUC183" s="257"/>
      <c r="LUD183" s="257"/>
      <c r="LUE183" s="257"/>
      <c r="LUF183" s="257"/>
      <c r="LUG183" s="257"/>
      <c r="LUH183" s="257"/>
      <c r="LUI183" s="257"/>
      <c r="LUJ183" s="257"/>
      <c r="LUK183" s="257"/>
      <c r="LUL183" s="257"/>
      <c r="LUM183" s="257"/>
      <c r="LUN183" s="257"/>
      <c r="LUO183" s="257"/>
      <c r="LUP183" s="257"/>
      <c r="LUQ183" s="257"/>
      <c r="LUR183" s="257"/>
      <c r="LUS183" s="257"/>
      <c r="LUT183" s="257"/>
      <c r="LUU183" s="257"/>
      <c r="LUV183" s="257"/>
      <c r="LUW183" s="257"/>
      <c r="LUX183" s="257"/>
      <c r="LUY183" s="257"/>
      <c r="LUZ183" s="257"/>
      <c r="LVA183" s="257"/>
      <c r="LVB183" s="257"/>
      <c r="LVC183" s="257"/>
      <c r="LVD183" s="257"/>
      <c r="LVE183" s="257"/>
      <c r="LVF183" s="257"/>
      <c r="LVG183" s="257"/>
      <c r="LVH183" s="257"/>
      <c r="LVI183" s="257"/>
      <c r="LVJ183" s="257"/>
      <c r="LVK183" s="257"/>
      <c r="LVL183" s="257"/>
      <c r="LVM183" s="257"/>
      <c r="LVN183" s="257"/>
      <c r="LVO183" s="257"/>
      <c r="LVP183" s="257"/>
      <c r="LVQ183" s="257"/>
      <c r="LVR183" s="257"/>
      <c r="LVS183" s="257"/>
      <c r="LVT183" s="257"/>
      <c r="LVU183" s="257"/>
      <c r="LVV183" s="257"/>
      <c r="LVW183" s="257"/>
      <c r="LVX183" s="257"/>
      <c r="LVY183" s="257"/>
      <c r="LVZ183" s="257"/>
      <c r="LWA183" s="257"/>
      <c r="LWB183" s="257"/>
      <c r="LWC183" s="257"/>
      <c r="LWD183" s="257"/>
      <c r="LWE183" s="257"/>
      <c r="LWF183" s="257"/>
      <c r="LWG183" s="257"/>
      <c r="LWH183" s="257"/>
      <c r="LWI183" s="257"/>
      <c r="LWJ183" s="257"/>
      <c r="LWK183" s="257"/>
      <c r="LWL183" s="257"/>
      <c r="LWM183" s="257"/>
      <c r="LWN183" s="257"/>
      <c r="LWO183" s="257"/>
      <c r="LWP183" s="257"/>
      <c r="LWQ183" s="257"/>
      <c r="LWR183" s="257"/>
      <c r="LWS183" s="257"/>
      <c r="LWT183" s="257"/>
      <c r="LWU183" s="257"/>
      <c r="LWV183" s="257"/>
      <c r="LWW183" s="257"/>
      <c r="LWX183" s="257"/>
      <c r="LWY183" s="257"/>
      <c r="LWZ183" s="257"/>
      <c r="LXA183" s="257"/>
      <c r="LXB183" s="257"/>
      <c r="LXC183" s="257"/>
      <c r="LXD183" s="257"/>
      <c r="LXE183" s="257"/>
      <c r="LXF183" s="257"/>
      <c r="LXG183" s="257"/>
      <c r="LXH183" s="257"/>
      <c r="LXI183" s="257"/>
      <c r="LXJ183" s="257"/>
      <c r="LXK183" s="257"/>
      <c r="LXL183" s="257"/>
      <c r="LXM183" s="257"/>
      <c r="LXN183" s="257"/>
      <c r="LXO183" s="257"/>
      <c r="LXP183" s="257"/>
      <c r="LXQ183" s="257"/>
      <c r="LXR183" s="257"/>
      <c r="LXS183" s="257"/>
      <c r="LXT183" s="257"/>
      <c r="LXU183" s="257"/>
      <c r="LXV183" s="257"/>
      <c r="LXW183" s="257"/>
      <c r="LXX183" s="257"/>
      <c r="LXY183" s="257"/>
      <c r="LXZ183" s="257"/>
      <c r="LYA183" s="257"/>
      <c r="LYB183" s="257"/>
      <c r="LYC183" s="257"/>
      <c r="LYD183" s="257"/>
      <c r="LYE183" s="257"/>
      <c r="LYF183" s="257"/>
      <c r="LYG183" s="257"/>
      <c r="LYH183" s="257"/>
      <c r="LYI183" s="257"/>
      <c r="LYJ183" s="257"/>
      <c r="LYK183" s="257"/>
      <c r="LYL183" s="257"/>
      <c r="LYM183" s="257"/>
      <c r="LYN183" s="257"/>
      <c r="LYO183" s="257"/>
      <c r="LYP183" s="257"/>
      <c r="LYQ183" s="257"/>
      <c r="LYR183" s="257"/>
      <c r="LYS183" s="257"/>
      <c r="LYT183" s="257"/>
      <c r="LYU183" s="257"/>
      <c r="LYV183" s="257"/>
      <c r="LYW183" s="257"/>
      <c r="LYX183" s="257"/>
      <c r="LYY183" s="257"/>
      <c r="LYZ183" s="257"/>
      <c r="LZA183" s="257"/>
      <c r="LZB183" s="257"/>
      <c r="LZC183" s="257"/>
      <c r="LZD183" s="257"/>
      <c r="LZE183" s="257"/>
      <c r="LZF183" s="257"/>
      <c r="LZG183" s="257"/>
      <c r="LZH183" s="257"/>
      <c r="LZI183" s="257"/>
      <c r="LZJ183" s="257"/>
      <c r="LZK183" s="257"/>
      <c r="LZL183" s="257"/>
      <c r="LZM183" s="257"/>
      <c r="LZN183" s="257"/>
      <c r="LZO183" s="257"/>
      <c r="LZP183" s="257"/>
      <c r="LZQ183" s="257"/>
      <c r="LZR183" s="257"/>
      <c r="LZS183" s="257"/>
      <c r="LZT183" s="257"/>
      <c r="LZU183" s="257"/>
      <c r="LZV183" s="257"/>
      <c r="LZW183" s="257"/>
      <c r="LZX183" s="257"/>
      <c r="LZY183" s="257"/>
      <c r="LZZ183" s="257"/>
      <c r="MAA183" s="257"/>
      <c r="MAB183" s="257"/>
      <c r="MAC183" s="257"/>
      <c r="MAD183" s="257"/>
      <c r="MAE183" s="257"/>
      <c r="MAF183" s="257"/>
      <c r="MAG183" s="257"/>
      <c r="MAH183" s="257"/>
      <c r="MAI183" s="257"/>
      <c r="MAJ183" s="257"/>
      <c r="MAK183" s="257"/>
      <c r="MAL183" s="257"/>
      <c r="MAM183" s="257"/>
      <c r="MAN183" s="257"/>
      <c r="MAO183" s="257"/>
      <c r="MAP183" s="257"/>
      <c r="MAQ183" s="257"/>
      <c r="MAR183" s="257"/>
      <c r="MAS183" s="257"/>
      <c r="MAT183" s="257"/>
      <c r="MAU183" s="257"/>
      <c r="MAV183" s="257"/>
      <c r="MAW183" s="257"/>
      <c r="MAX183" s="257"/>
      <c r="MAY183" s="257"/>
      <c r="MAZ183" s="257"/>
      <c r="MBA183" s="257"/>
      <c r="MBB183" s="257"/>
      <c r="MBC183" s="257"/>
      <c r="MBD183" s="257"/>
      <c r="MBE183" s="257"/>
      <c r="MBF183" s="257"/>
      <c r="MBG183" s="257"/>
      <c r="MBH183" s="257"/>
      <c r="MBI183" s="257"/>
      <c r="MBJ183" s="257"/>
      <c r="MBK183" s="257"/>
      <c r="MBL183" s="257"/>
      <c r="MBM183" s="257"/>
      <c r="MBN183" s="257"/>
      <c r="MBO183" s="257"/>
      <c r="MBP183" s="257"/>
      <c r="MBQ183" s="257"/>
      <c r="MBR183" s="257"/>
      <c r="MBS183" s="257"/>
      <c r="MBT183" s="257"/>
      <c r="MBU183" s="257"/>
      <c r="MBV183" s="257"/>
      <c r="MBW183" s="257"/>
      <c r="MBX183" s="257"/>
      <c r="MBY183" s="257"/>
      <c r="MBZ183" s="257"/>
      <c r="MCA183" s="257"/>
      <c r="MCB183" s="257"/>
      <c r="MCC183" s="257"/>
      <c r="MCD183" s="257"/>
      <c r="MCE183" s="257"/>
      <c r="MCF183" s="257"/>
      <c r="MCG183" s="257"/>
      <c r="MCH183" s="257"/>
      <c r="MCI183" s="257"/>
      <c r="MCJ183" s="257"/>
      <c r="MCK183" s="257"/>
      <c r="MCL183" s="257"/>
      <c r="MCM183" s="257"/>
      <c r="MCN183" s="257"/>
      <c r="MCO183" s="257"/>
      <c r="MCP183" s="257"/>
      <c r="MCQ183" s="257"/>
      <c r="MCR183" s="257"/>
      <c r="MCS183" s="257"/>
      <c r="MCT183" s="257"/>
      <c r="MCU183" s="257"/>
      <c r="MCV183" s="257"/>
      <c r="MCW183" s="257"/>
      <c r="MCX183" s="257"/>
      <c r="MCY183" s="257"/>
      <c r="MCZ183" s="257"/>
      <c r="MDA183" s="257"/>
      <c r="MDB183" s="257"/>
      <c r="MDC183" s="257"/>
      <c r="MDD183" s="257"/>
      <c r="MDE183" s="257"/>
      <c r="MDF183" s="257"/>
      <c r="MDG183" s="257"/>
      <c r="MDH183" s="257"/>
      <c r="MDI183" s="257"/>
      <c r="MDJ183" s="257"/>
      <c r="MDK183" s="257"/>
      <c r="MDL183" s="257"/>
      <c r="MDM183" s="257"/>
      <c r="MDN183" s="257"/>
      <c r="MDO183" s="257"/>
      <c r="MDP183" s="257"/>
      <c r="MDQ183" s="257"/>
      <c r="MDR183" s="257"/>
      <c r="MDS183" s="257"/>
      <c r="MDT183" s="257"/>
      <c r="MDU183" s="257"/>
      <c r="MDV183" s="257"/>
      <c r="MDW183" s="257"/>
      <c r="MDX183" s="257"/>
      <c r="MDY183" s="257"/>
      <c r="MDZ183" s="257"/>
      <c r="MEA183" s="257"/>
      <c r="MEB183" s="257"/>
      <c r="MEC183" s="257"/>
      <c r="MED183" s="257"/>
      <c r="MEE183" s="257"/>
      <c r="MEF183" s="257"/>
      <c r="MEG183" s="257"/>
      <c r="MEH183" s="257"/>
      <c r="MEI183" s="257"/>
      <c r="MEJ183" s="257"/>
      <c r="MEK183" s="257"/>
      <c r="MEL183" s="257"/>
      <c r="MEM183" s="257"/>
      <c r="MEN183" s="257"/>
      <c r="MEO183" s="257"/>
      <c r="MEP183" s="257"/>
      <c r="MEQ183" s="257"/>
      <c r="MER183" s="257"/>
      <c r="MES183" s="257"/>
      <c r="MET183" s="257"/>
      <c r="MEU183" s="257"/>
      <c r="MEV183" s="257"/>
      <c r="MEW183" s="257"/>
      <c r="MEX183" s="257"/>
      <c r="MEY183" s="257"/>
      <c r="MEZ183" s="257"/>
      <c r="MFA183" s="257"/>
      <c r="MFB183" s="257"/>
      <c r="MFC183" s="257"/>
      <c r="MFD183" s="257"/>
      <c r="MFE183" s="257"/>
      <c r="MFF183" s="257"/>
      <c r="MFG183" s="257"/>
      <c r="MFH183" s="257"/>
      <c r="MFI183" s="257"/>
      <c r="MFJ183" s="257"/>
      <c r="MFK183" s="257"/>
      <c r="MFL183" s="257"/>
      <c r="MFM183" s="257"/>
      <c r="MFN183" s="257"/>
      <c r="MFO183" s="257"/>
      <c r="MFP183" s="257"/>
      <c r="MFQ183" s="257"/>
      <c r="MFR183" s="257"/>
      <c r="MFS183" s="257"/>
      <c r="MFT183" s="257"/>
      <c r="MFU183" s="257"/>
      <c r="MFV183" s="257"/>
      <c r="MFW183" s="257"/>
      <c r="MFX183" s="257"/>
      <c r="MFY183" s="257"/>
      <c r="MFZ183" s="257"/>
      <c r="MGA183" s="257"/>
      <c r="MGB183" s="257"/>
      <c r="MGC183" s="257"/>
      <c r="MGD183" s="257"/>
      <c r="MGE183" s="257"/>
      <c r="MGF183" s="257"/>
      <c r="MGG183" s="257"/>
      <c r="MGH183" s="257"/>
      <c r="MGI183" s="257"/>
      <c r="MGJ183" s="257"/>
      <c r="MGK183" s="257"/>
      <c r="MGL183" s="257"/>
      <c r="MGM183" s="257"/>
      <c r="MGN183" s="257"/>
      <c r="MGO183" s="257"/>
      <c r="MGP183" s="257"/>
      <c r="MGQ183" s="257"/>
      <c r="MGR183" s="257"/>
      <c r="MGS183" s="257"/>
      <c r="MGT183" s="257"/>
      <c r="MGU183" s="257"/>
      <c r="MGV183" s="257"/>
      <c r="MGW183" s="257"/>
      <c r="MGX183" s="257"/>
      <c r="MGY183" s="257"/>
      <c r="MGZ183" s="257"/>
      <c r="MHA183" s="257"/>
      <c r="MHB183" s="257"/>
      <c r="MHC183" s="257"/>
      <c r="MHD183" s="257"/>
      <c r="MHE183" s="257"/>
      <c r="MHF183" s="257"/>
      <c r="MHG183" s="257"/>
      <c r="MHH183" s="257"/>
      <c r="MHI183" s="257"/>
      <c r="MHJ183" s="257"/>
      <c r="MHK183" s="257"/>
      <c r="MHL183" s="257"/>
      <c r="MHM183" s="257"/>
      <c r="MHN183" s="257"/>
      <c r="MHO183" s="257"/>
      <c r="MHP183" s="257"/>
      <c r="MHQ183" s="257"/>
      <c r="MHR183" s="257"/>
      <c r="MHS183" s="257"/>
      <c r="MHT183" s="257"/>
      <c r="MHU183" s="257"/>
      <c r="MHV183" s="257"/>
      <c r="MHW183" s="257"/>
      <c r="MHX183" s="257"/>
      <c r="MHY183" s="257"/>
      <c r="MHZ183" s="257"/>
      <c r="MIA183" s="257"/>
      <c r="MIB183" s="257"/>
      <c r="MIC183" s="257"/>
      <c r="MID183" s="257"/>
      <c r="MIE183" s="257"/>
      <c r="MIF183" s="257"/>
      <c r="MIG183" s="257"/>
      <c r="MIH183" s="257"/>
      <c r="MII183" s="257"/>
      <c r="MIJ183" s="257"/>
      <c r="MIK183" s="257"/>
      <c r="MIL183" s="257"/>
      <c r="MIM183" s="257"/>
      <c r="MIN183" s="257"/>
      <c r="MIO183" s="257"/>
      <c r="MIP183" s="257"/>
      <c r="MIQ183" s="257"/>
      <c r="MIR183" s="257"/>
      <c r="MIS183" s="257"/>
      <c r="MIT183" s="257"/>
      <c r="MIU183" s="257"/>
      <c r="MIV183" s="257"/>
      <c r="MIW183" s="257"/>
      <c r="MIX183" s="257"/>
      <c r="MIY183" s="257"/>
      <c r="MIZ183" s="257"/>
      <c r="MJA183" s="257"/>
      <c r="MJB183" s="257"/>
      <c r="MJC183" s="257"/>
      <c r="MJD183" s="257"/>
      <c r="MJE183" s="257"/>
      <c r="MJF183" s="257"/>
      <c r="MJG183" s="257"/>
      <c r="MJH183" s="257"/>
      <c r="MJI183" s="257"/>
      <c r="MJJ183" s="257"/>
      <c r="MJK183" s="257"/>
      <c r="MJL183" s="257"/>
      <c r="MJM183" s="257"/>
      <c r="MJN183" s="257"/>
      <c r="MJO183" s="257"/>
      <c r="MJP183" s="257"/>
      <c r="MJQ183" s="257"/>
      <c r="MJR183" s="257"/>
      <c r="MJS183" s="257"/>
      <c r="MJT183" s="257"/>
      <c r="MJU183" s="257"/>
      <c r="MJV183" s="257"/>
      <c r="MJW183" s="257"/>
      <c r="MJX183" s="257"/>
      <c r="MJY183" s="257"/>
      <c r="MJZ183" s="257"/>
      <c r="MKA183" s="257"/>
      <c r="MKB183" s="257"/>
      <c r="MKC183" s="257"/>
      <c r="MKD183" s="257"/>
      <c r="MKE183" s="257"/>
      <c r="MKF183" s="257"/>
      <c r="MKG183" s="257"/>
      <c r="MKH183" s="257"/>
      <c r="MKI183" s="257"/>
      <c r="MKJ183" s="257"/>
      <c r="MKK183" s="257"/>
      <c r="MKL183" s="257"/>
      <c r="MKM183" s="257"/>
      <c r="MKN183" s="257"/>
      <c r="MKO183" s="257"/>
      <c r="MKP183" s="257"/>
      <c r="MKQ183" s="257"/>
      <c r="MKR183" s="257"/>
      <c r="MKS183" s="257"/>
      <c r="MKT183" s="257"/>
      <c r="MKU183" s="257"/>
      <c r="MKV183" s="257"/>
      <c r="MKW183" s="257"/>
      <c r="MKX183" s="257"/>
      <c r="MKY183" s="257"/>
      <c r="MKZ183" s="257"/>
      <c r="MLA183" s="257"/>
      <c r="MLB183" s="257"/>
      <c r="MLC183" s="257"/>
      <c r="MLD183" s="257"/>
      <c r="MLE183" s="257"/>
      <c r="MLF183" s="257"/>
      <c r="MLG183" s="257"/>
      <c r="MLH183" s="257"/>
      <c r="MLI183" s="257"/>
      <c r="MLJ183" s="257"/>
      <c r="MLK183" s="257"/>
      <c r="MLL183" s="257"/>
      <c r="MLM183" s="257"/>
      <c r="MLN183" s="257"/>
      <c r="MLO183" s="257"/>
      <c r="MLP183" s="257"/>
      <c r="MLQ183" s="257"/>
      <c r="MLR183" s="257"/>
      <c r="MLS183" s="257"/>
      <c r="MLT183" s="257"/>
      <c r="MLU183" s="257"/>
      <c r="MLV183" s="257"/>
      <c r="MLW183" s="257"/>
      <c r="MLX183" s="257"/>
      <c r="MLY183" s="257"/>
      <c r="MLZ183" s="257"/>
      <c r="MMA183" s="257"/>
      <c r="MMB183" s="257"/>
      <c r="MMC183" s="257"/>
      <c r="MMD183" s="257"/>
      <c r="MME183" s="257"/>
      <c r="MMF183" s="257"/>
      <c r="MMG183" s="257"/>
      <c r="MMH183" s="257"/>
      <c r="MMI183" s="257"/>
      <c r="MMJ183" s="257"/>
      <c r="MMK183" s="257"/>
      <c r="MML183" s="257"/>
      <c r="MMM183" s="257"/>
      <c r="MMN183" s="257"/>
      <c r="MMO183" s="257"/>
      <c r="MMP183" s="257"/>
      <c r="MMQ183" s="257"/>
      <c r="MMR183" s="257"/>
      <c r="MMS183" s="257"/>
      <c r="MMT183" s="257"/>
      <c r="MMU183" s="257"/>
      <c r="MMV183" s="257"/>
      <c r="MMW183" s="257"/>
      <c r="MMX183" s="257"/>
      <c r="MMY183" s="257"/>
      <c r="MMZ183" s="257"/>
      <c r="MNA183" s="257"/>
      <c r="MNB183" s="257"/>
      <c r="MNC183" s="257"/>
      <c r="MND183" s="257"/>
      <c r="MNE183" s="257"/>
      <c r="MNF183" s="257"/>
      <c r="MNG183" s="257"/>
      <c r="MNH183" s="257"/>
      <c r="MNI183" s="257"/>
      <c r="MNJ183" s="257"/>
      <c r="MNK183" s="257"/>
      <c r="MNL183" s="257"/>
      <c r="MNM183" s="257"/>
      <c r="MNN183" s="257"/>
      <c r="MNO183" s="257"/>
      <c r="MNP183" s="257"/>
      <c r="MNQ183" s="257"/>
      <c r="MNR183" s="257"/>
      <c r="MNS183" s="257"/>
      <c r="MNT183" s="257"/>
      <c r="MNU183" s="257"/>
      <c r="MNV183" s="257"/>
      <c r="MNW183" s="257"/>
      <c r="MNX183" s="257"/>
      <c r="MNY183" s="257"/>
      <c r="MNZ183" s="257"/>
      <c r="MOA183" s="257"/>
      <c r="MOB183" s="257"/>
      <c r="MOC183" s="257"/>
      <c r="MOD183" s="257"/>
      <c r="MOE183" s="257"/>
      <c r="MOF183" s="257"/>
      <c r="MOG183" s="257"/>
      <c r="MOH183" s="257"/>
      <c r="MOI183" s="257"/>
      <c r="MOJ183" s="257"/>
      <c r="MOK183" s="257"/>
      <c r="MOL183" s="257"/>
      <c r="MOM183" s="257"/>
      <c r="MON183" s="257"/>
      <c r="MOO183" s="257"/>
      <c r="MOP183" s="257"/>
      <c r="MOQ183" s="257"/>
      <c r="MOR183" s="257"/>
      <c r="MOS183" s="257"/>
      <c r="MOT183" s="257"/>
      <c r="MOU183" s="257"/>
      <c r="MOV183" s="257"/>
      <c r="MOW183" s="257"/>
      <c r="MOX183" s="257"/>
      <c r="MOY183" s="257"/>
      <c r="MOZ183" s="257"/>
      <c r="MPA183" s="257"/>
      <c r="MPB183" s="257"/>
      <c r="MPC183" s="257"/>
      <c r="MPD183" s="257"/>
      <c r="MPE183" s="257"/>
      <c r="MPF183" s="257"/>
      <c r="MPG183" s="257"/>
      <c r="MPH183" s="257"/>
      <c r="MPI183" s="257"/>
      <c r="MPJ183" s="257"/>
      <c r="MPK183" s="257"/>
      <c r="MPL183" s="257"/>
      <c r="MPM183" s="257"/>
      <c r="MPN183" s="257"/>
      <c r="MPO183" s="257"/>
      <c r="MPP183" s="257"/>
      <c r="MPQ183" s="257"/>
      <c r="MPR183" s="257"/>
      <c r="MPS183" s="257"/>
      <c r="MPT183" s="257"/>
      <c r="MPU183" s="257"/>
      <c r="MPV183" s="257"/>
      <c r="MPW183" s="257"/>
      <c r="MPX183" s="257"/>
      <c r="MPY183" s="257"/>
      <c r="MPZ183" s="257"/>
      <c r="MQA183" s="257"/>
      <c r="MQB183" s="257"/>
      <c r="MQC183" s="257"/>
      <c r="MQD183" s="257"/>
      <c r="MQE183" s="257"/>
      <c r="MQF183" s="257"/>
      <c r="MQG183" s="257"/>
      <c r="MQH183" s="257"/>
      <c r="MQI183" s="257"/>
      <c r="MQJ183" s="257"/>
      <c r="MQK183" s="257"/>
      <c r="MQL183" s="257"/>
      <c r="MQM183" s="257"/>
      <c r="MQN183" s="257"/>
      <c r="MQO183" s="257"/>
      <c r="MQP183" s="257"/>
      <c r="MQQ183" s="257"/>
      <c r="MQR183" s="257"/>
      <c r="MQS183" s="257"/>
      <c r="MQT183" s="257"/>
      <c r="MQU183" s="257"/>
      <c r="MQV183" s="257"/>
      <c r="MQW183" s="257"/>
      <c r="MQX183" s="257"/>
      <c r="MQY183" s="257"/>
      <c r="MQZ183" s="257"/>
      <c r="MRA183" s="257"/>
      <c r="MRB183" s="257"/>
      <c r="MRC183" s="257"/>
      <c r="MRD183" s="257"/>
      <c r="MRE183" s="257"/>
      <c r="MRF183" s="257"/>
      <c r="MRG183" s="257"/>
      <c r="MRH183" s="257"/>
      <c r="MRI183" s="257"/>
      <c r="MRJ183" s="257"/>
      <c r="MRK183" s="257"/>
      <c r="MRL183" s="257"/>
      <c r="MRM183" s="257"/>
      <c r="MRN183" s="257"/>
      <c r="MRO183" s="257"/>
      <c r="MRP183" s="257"/>
      <c r="MRQ183" s="257"/>
      <c r="MRR183" s="257"/>
      <c r="MRS183" s="257"/>
      <c r="MRT183" s="257"/>
      <c r="MRU183" s="257"/>
      <c r="MRV183" s="257"/>
      <c r="MRW183" s="257"/>
      <c r="MRX183" s="257"/>
      <c r="MRY183" s="257"/>
      <c r="MRZ183" s="257"/>
      <c r="MSA183" s="257"/>
      <c r="MSB183" s="257"/>
      <c r="MSC183" s="257"/>
      <c r="MSD183" s="257"/>
      <c r="MSE183" s="257"/>
      <c r="MSF183" s="257"/>
      <c r="MSG183" s="257"/>
      <c r="MSH183" s="257"/>
      <c r="MSI183" s="257"/>
      <c r="MSJ183" s="257"/>
      <c r="MSK183" s="257"/>
      <c r="MSL183" s="257"/>
      <c r="MSM183" s="257"/>
      <c r="MSN183" s="257"/>
      <c r="MSO183" s="257"/>
      <c r="MSP183" s="257"/>
      <c r="MSQ183" s="257"/>
      <c r="MSR183" s="257"/>
      <c r="MSS183" s="257"/>
      <c r="MST183" s="257"/>
      <c r="MSU183" s="257"/>
      <c r="MSV183" s="257"/>
      <c r="MSW183" s="257"/>
      <c r="MSX183" s="257"/>
      <c r="MSY183" s="257"/>
      <c r="MSZ183" s="257"/>
      <c r="MTA183" s="257"/>
      <c r="MTB183" s="257"/>
      <c r="MTC183" s="257"/>
      <c r="MTD183" s="257"/>
      <c r="MTE183" s="257"/>
      <c r="MTF183" s="257"/>
      <c r="MTG183" s="257"/>
      <c r="MTH183" s="257"/>
      <c r="MTI183" s="257"/>
      <c r="MTJ183" s="257"/>
      <c r="MTK183" s="257"/>
      <c r="MTL183" s="257"/>
      <c r="MTM183" s="257"/>
      <c r="MTN183" s="257"/>
      <c r="MTO183" s="257"/>
      <c r="MTP183" s="257"/>
      <c r="MTQ183" s="257"/>
      <c r="MTR183" s="257"/>
      <c r="MTS183" s="257"/>
      <c r="MTT183" s="257"/>
      <c r="MTU183" s="257"/>
      <c r="MTV183" s="257"/>
      <c r="MTW183" s="257"/>
      <c r="MTX183" s="257"/>
      <c r="MTY183" s="257"/>
      <c r="MTZ183" s="257"/>
      <c r="MUA183" s="257"/>
      <c r="MUB183" s="257"/>
      <c r="MUC183" s="257"/>
      <c r="MUD183" s="257"/>
      <c r="MUE183" s="257"/>
      <c r="MUF183" s="257"/>
      <c r="MUG183" s="257"/>
      <c r="MUH183" s="257"/>
      <c r="MUI183" s="257"/>
      <c r="MUJ183" s="257"/>
      <c r="MUK183" s="257"/>
      <c r="MUL183" s="257"/>
      <c r="MUM183" s="257"/>
      <c r="MUN183" s="257"/>
      <c r="MUO183" s="257"/>
      <c r="MUP183" s="257"/>
      <c r="MUQ183" s="257"/>
      <c r="MUR183" s="257"/>
      <c r="MUS183" s="257"/>
      <c r="MUT183" s="257"/>
      <c r="MUU183" s="257"/>
      <c r="MUV183" s="257"/>
      <c r="MUW183" s="257"/>
      <c r="MUX183" s="257"/>
      <c r="MUY183" s="257"/>
      <c r="MUZ183" s="257"/>
      <c r="MVA183" s="257"/>
      <c r="MVB183" s="257"/>
      <c r="MVC183" s="257"/>
      <c r="MVD183" s="257"/>
      <c r="MVE183" s="257"/>
      <c r="MVF183" s="257"/>
      <c r="MVG183" s="257"/>
      <c r="MVH183" s="257"/>
      <c r="MVI183" s="257"/>
      <c r="MVJ183" s="257"/>
      <c r="MVK183" s="257"/>
      <c r="MVL183" s="257"/>
      <c r="MVM183" s="257"/>
      <c r="MVN183" s="257"/>
      <c r="MVO183" s="257"/>
      <c r="MVP183" s="257"/>
      <c r="MVQ183" s="257"/>
      <c r="MVR183" s="257"/>
      <c r="MVS183" s="257"/>
      <c r="MVT183" s="257"/>
      <c r="MVU183" s="257"/>
      <c r="MVV183" s="257"/>
      <c r="MVW183" s="257"/>
      <c r="MVX183" s="257"/>
      <c r="MVY183" s="257"/>
      <c r="MVZ183" s="257"/>
      <c r="MWA183" s="257"/>
      <c r="MWB183" s="257"/>
      <c r="MWC183" s="257"/>
      <c r="MWD183" s="257"/>
      <c r="MWE183" s="257"/>
      <c r="MWF183" s="257"/>
      <c r="MWG183" s="257"/>
      <c r="MWH183" s="257"/>
      <c r="MWI183" s="257"/>
      <c r="MWJ183" s="257"/>
      <c r="MWK183" s="257"/>
      <c r="MWL183" s="257"/>
      <c r="MWM183" s="257"/>
      <c r="MWN183" s="257"/>
      <c r="MWO183" s="257"/>
      <c r="MWP183" s="257"/>
      <c r="MWQ183" s="257"/>
      <c r="MWR183" s="257"/>
      <c r="MWS183" s="257"/>
      <c r="MWT183" s="257"/>
      <c r="MWU183" s="257"/>
      <c r="MWV183" s="257"/>
      <c r="MWW183" s="257"/>
      <c r="MWX183" s="257"/>
      <c r="MWY183" s="257"/>
      <c r="MWZ183" s="257"/>
      <c r="MXA183" s="257"/>
      <c r="MXB183" s="257"/>
      <c r="MXC183" s="257"/>
      <c r="MXD183" s="257"/>
      <c r="MXE183" s="257"/>
      <c r="MXF183" s="257"/>
      <c r="MXG183" s="257"/>
      <c r="MXH183" s="257"/>
      <c r="MXI183" s="257"/>
      <c r="MXJ183" s="257"/>
      <c r="MXK183" s="257"/>
      <c r="MXL183" s="257"/>
      <c r="MXM183" s="257"/>
      <c r="MXN183" s="257"/>
      <c r="MXO183" s="257"/>
      <c r="MXP183" s="257"/>
      <c r="MXQ183" s="257"/>
      <c r="MXR183" s="257"/>
      <c r="MXS183" s="257"/>
      <c r="MXT183" s="257"/>
      <c r="MXU183" s="257"/>
      <c r="MXV183" s="257"/>
      <c r="MXW183" s="257"/>
      <c r="MXX183" s="257"/>
      <c r="MXY183" s="257"/>
      <c r="MXZ183" s="257"/>
      <c r="MYA183" s="257"/>
      <c r="MYB183" s="257"/>
      <c r="MYC183" s="257"/>
      <c r="MYD183" s="257"/>
      <c r="MYE183" s="257"/>
      <c r="MYF183" s="257"/>
      <c r="MYG183" s="257"/>
      <c r="MYH183" s="257"/>
      <c r="MYI183" s="257"/>
      <c r="MYJ183" s="257"/>
      <c r="MYK183" s="257"/>
      <c r="MYL183" s="257"/>
      <c r="MYM183" s="257"/>
      <c r="MYN183" s="257"/>
      <c r="MYO183" s="257"/>
      <c r="MYP183" s="257"/>
      <c r="MYQ183" s="257"/>
      <c r="MYR183" s="257"/>
      <c r="MYS183" s="257"/>
      <c r="MYT183" s="257"/>
      <c r="MYU183" s="257"/>
      <c r="MYV183" s="257"/>
      <c r="MYW183" s="257"/>
      <c r="MYX183" s="257"/>
      <c r="MYY183" s="257"/>
      <c r="MYZ183" s="257"/>
      <c r="MZA183" s="257"/>
      <c r="MZB183" s="257"/>
      <c r="MZC183" s="257"/>
      <c r="MZD183" s="257"/>
      <c r="MZE183" s="257"/>
      <c r="MZF183" s="257"/>
      <c r="MZG183" s="257"/>
      <c r="MZH183" s="257"/>
      <c r="MZI183" s="257"/>
      <c r="MZJ183" s="257"/>
      <c r="MZK183" s="257"/>
      <c r="MZL183" s="257"/>
      <c r="MZM183" s="257"/>
      <c r="MZN183" s="257"/>
      <c r="MZO183" s="257"/>
      <c r="MZP183" s="257"/>
      <c r="MZQ183" s="257"/>
      <c r="MZR183" s="257"/>
      <c r="MZS183" s="257"/>
      <c r="MZT183" s="257"/>
      <c r="MZU183" s="257"/>
      <c r="MZV183" s="257"/>
      <c r="MZW183" s="257"/>
      <c r="MZX183" s="257"/>
      <c r="MZY183" s="257"/>
      <c r="MZZ183" s="257"/>
      <c r="NAA183" s="257"/>
      <c r="NAB183" s="257"/>
      <c r="NAC183" s="257"/>
      <c r="NAD183" s="257"/>
      <c r="NAE183" s="257"/>
      <c r="NAF183" s="257"/>
      <c r="NAG183" s="257"/>
      <c r="NAH183" s="257"/>
      <c r="NAI183" s="257"/>
      <c r="NAJ183" s="257"/>
      <c r="NAK183" s="257"/>
      <c r="NAL183" s="257"/>
      <c r="NAM183" s="257"/>
      <c r="NAN183" s="257"/>
      <c r="NAO183" s="257"/>
      <c r="NAP183" s="257"/>
      <c r="NAQ183" s="257"/>
      <c r="NAR183" s="257"/>
      <c r="NAS183" s="257"/>
      <c r="NAT183" s="257"/>
      <c r="NAU183" s="257"/>
      <c r="NAV183" s="257"/>
      <c r="NAW183" s="257"/>
      <c r="NAX183" s="257"/>
      <c r="NAY183" s="257"/>
      <c r="NAZ183" s="257"/>
      <c r="NBA183" s="257"/>
      <c r="NBB183" s="257"/>
      <c r="NBC183" s="257"/>
      <c r="NBD183" s="257"/>
      <c r="NBE183" s="257"/>
      <c r="NBF183" s="257"/>
      <c r="NBG183" s="257"/>
      <c r="NBH183" s="257"/>
      <c r="NBI183" s="257"/>
      <c r="NBJ183" s="257"/>
      <c r="NBK183" s="257"/>
      <c r="NBL183" s="257"/>
      <c r="NBM183" s="257"/>
      <c r="NBN183" s="257"/>
      <c r="NBO183" s="257"/>
      <c r="NBP183" s="257"/>
      <c r="NBQ183" s="257"/>
      <c r="NBR183" s="257"/>
      <c r="NBS183" s="257"/>
      <c r="NBT183" s="257"/>
      <c r="NBU183" s="257"/>
      <c r="NBV183" s="257"/>
      <c r="NBW183" s="257"/>
      <c r="NBX183" s="257"/>
      <c r="NBY183" s="257"/>
      <c r="NBZ183" s="257"/>
      <c r="NCA183" s="257"/>
      <c r="NCB183" s="257"/>
      <c r="NCC183" s="257"/>
      <c r="NCD183" s="257"/>
      <c r="NCE183" s="257"/>
      <c r="NCF183" s="257"/>
      <c r="NCG183" s="257"/>
      <c r="NCH183" s="257"/>
      <c r="NCI183" s="257"/>
      <c r="NCJ183" s="257"/>
      <c r="NCK183" s="257"/>
      <c r="NCL183" s="257"/>
      <c r="NCM183" s="257"/>
      <c r="NCN183" s="257"/>
      <c r="NCO183" s="257"/>
      <c r="NCP183" s="257"/>
      <c r="NCQ183" s="257"/>
      <c r="NCR183" s="257"/>
      <c r="NCS183" s="257"/>
      <c r="NCT183" s="257"/>
      <c r="NCU183" s="257"/>
      <c r="NCV183" s="257"/>
      <c r="NCW183" s="257"/>
      <c r="NCX183" s="257"/>
      <c r="NCY183" s="257"/>
      <c r="NCZ183" s="257"/>
      <c r="NDA183" s="257"/>
      <c r="NDB183" s="257"/>
      <c r="NDC183" s="257"/>
      <c r="NDD183" s="257"/>
      <c r="NDE183" s="257"/>
      <c r="NDF183" s="257"/>
      <c r="NDG183" s="257"/>
      <c r="NDH183" s="257"/>
      <c r="NDI183" s="257"/>
      <c r="NDJ183" s="257"/>
      <c r="NDK183" s="257"/>
      <c r="NDL183" s="257"/>
      <c r="NDM183" s="257"/>
      <c r="NDN183" s="257"/>
      <c r="NDO183" s="257"/>
      <c r="NDP183" s="257"/>
      <c r="NDQ183" s="257"/>
      <c r="NDR183" s="257"/>
      <c r="NDS183" s="257"/>
      <c r="NDT183" s="257"/>
      <c r="NDU183" s="257"/>
      <c r="NDV183" s="257"/>
      <c r="NDW183" s="257"/>
      <c r="NDX183" s="257"/>
      <c r="NDY183" s="257"/>
      <c r="NDZ183" s="257"/>
      <c r="NEA183" s="257"/>
      <c r="NEB183" s="257"/>
      <c r="NEC183" s="257"/>
      <c r="NED183" s="257"/>
      <c r="NEE183" s="257"/>
      <c r="NEF183" s="257"/>
      <c r="NEG183" s="257"/>
      <c r="NEH183" s="257"/>
      <c r="NEI183" s="257"/>
      <c r="NEJ183" s="257"/>
      <c r="NEK183" s="257"/>
      <c r="NEL183" s="257"/>
      <c r="NEM183" s="257"/>
      <c r="NEN183" s="257"/>
      <c r="NEO183" s="257"/>
      <c r="NEP183" s="257"/>
      <c r="NEQ183" s="257"/>
      <c r="NER183" s="257"/>
      <c r="NES183" s="257"/>
      <c r="NET183" s="257"/>
      <c r="NEU183" s="257"/>
      <c r="NEV183" s="257"/>
      <c r="NEW183" s="257"/>
      <c r="NEX183" s="257"/>
      <c r="NEY183" s="257"/>
      <c r="NEZ183" s="257"/>
      <c r="NFA183" s="257"/>
      <c r="NFB183" s="257"/>
      <c r="NFC183" s="257"/>
      <c r="NFD183" s="257"/>
      <c r="NFE183" s="257"/>
      <c r="NFF183" s="257"/>
      <c r="NFG183" s="257"/>
      <c r="NFH183" s="257"/>
      <c r="NFI183" s="257"/>
      <c r="NFJ183" s="257"/>
      <c r="NFK183" s="257"/>
      <c r="NFL183" s="257"/>
      <c r="NFM183" s="257"/>
      <c r="NFN183" s="257"/>
      <c r="NFO183" s="257"/>
      <c r="NFP183" s="257"/>
      <c r="NFQ183" s="257"/>
      <c r="NFR183" s="257"/>
      <c r="NFS183" s="257"/>
      <c r="NFT183" s="257"/>
      <c r="NFU183" s="257"/>
      <c r="NFV183" s="257"/>
      <c r="NFW183" s="257"/>
      <c r="NFX183" s="257"/>
      <c r="NFY183" s="257"/>
      <c r="NFZ183" s="257"/>
      <c r="NGA183" s="257"/>
      <c r="NGB183" s="257"/>
      <c r="NGC183" s="257"/>
      <c r="NGD183" s="257"/>
      <c r="NGE183" s="257"/>
      <c r="NGF183" s="257"/>
      <c r="NGG183" s="257"/>
      <c r="NGH183" s="257"/>
      <c r="NGI183" s="257"/>
      <c r="NGJ183" s="257"/>
      <c r="NGK183" s="257"/>
      <c r="NGL183" s="257"/>
      <c r="NGM183" s="257"/>
      <c r="NGN183" s="257"/>
      <c r="NGO183" s="257"/>
      <c r="NGP183" s="257"/>
      <c r="NGQ183" s="257"/>
      <c r="NGR183" s="257"/>
      <c r="NGS183" s="257"/>
      <c r="NGT183" s="257"/>
      <c r="NGU183" s="257"/>
      <c r="NGV183" s="257"/>
      <c r="NGW183" s="257"/>
      <c r="NGX183" s="257"/>
      <c r="NGY183" s="257"/>
      <c r="NGZ183" s="257"/>
      <c r="NHA183" s="257"/>
      <c r="NHB183" s="257"/>
      <c r="NHC183" s="257"/>
      <c r="NHD183" s="257"/>
      <c r="NHE183" s="257"/>
      <c r="NHF183" s="257"/>
      <c r="NHG183" s="257"/>
      <c r="NHH183" s="257"/>
      <c r="NHI183" s="257"/>
      <c r="NHJ183" s="257"/>
      <c r="NHK183" s="257"/>
      <c r="NHL183" s="257"/>
      <c r="NHM183" s="257"/>
      <c r="NHN183" s="257"/>
      <c r="NHO183" s="257"/>
      <c r="NHP183" s="257"/>
      <c r="NHQ183" s="257"/>
      <c r="NHR183" s="257"/>
      <c r="NHS183" s="257"/>
      <c r="NHT183" s="257"/>
      <c r="NHU183" s="257"/>
      <c r="NHV183" s="257"/>
      <c r="NHW183" s="257"/>
      <c r="NHX183" s="257"/>
      <c r="NHY183" s="257"/>
      <c r="NHZ183" s="257"/>
      <c r="NIA183" s="257"/>
      <c r="NIB183" s="257"/>
      <c r="NIC183" s="257"/>
      <c r="NID183" s="257"/>
      <c r="NIE183" s="257"/>
      <c r="NIF183" s="257"/>
      <c r="NIG183" s="257"/>
      <c r="NIH183" s="257"/>
      <c r="NII183" s="257"/>
      <c r="NIJ183" s="257"/>
      <c r="NIK183" s="257"/>
      <c r="NIL183" s="257"/>
      <c r="NIM183" s="257"/>
      <c r="NIN183" s="257"/>
      <c r="NIO183" s="257"/>
      <c r="NIP183" s="257"/>
      <c r="NIQ183" s="257"/>
      <c r="NIR183" s="257"/>
      <c r="NIS183" s="257"/>
      <c r="NIT183" s="257"/>
      <c r="NIU183" s="257"/>
      <c r="NIV183" s="257"/>
      <c r="NIW183" s="257"/>
      <c r="NIX183" s="257"/>
      <c r="NIY183" s="257"/>
      <c r="NIZ183" s="257"/>
      <c r="NJA183" s="257"/>
      <c r="NJB183" s="257"/>
      <c r="NJC183" s="257"/>
      <c r="NJD183" s="257"/>
      <c r="NJE183" s="257"/>
      <c r="NJF183" s="257"/>
      <c r="NJG183" s="257"/>
      <c r="NJH183" s="257"/>
      <c r="NJI183" s="257"/>
      <c r="NJJ183" s="257"/>
      <c r="NJK183" s="257"/>
      <c r="NJL183" s="257"/>
      <c r="NJM183" s="257"/>
      <c r="NJN183" s="257"/>
      <c r="NJO183" s="257"/>
      <c r="NJP183" s="257"/>
      <c r="NJQ183" s="257"/>
      <c r="NJR183" s="257"/>
      <c r="NJS183" s="257"/>
      <c r="NJT183" s="257"/>
      <c r="NJU183" s="257"/>
      <c r="NJV183" s="257"/>
      <c r="NJW183" s="257"/>
      <c r="NJX183" s="257"/>
      <c r="NJY183" s="257"/>
      <c r="NJZ183" s="257"/>
      <c r="NKA183" s="257"/>
      <c r="NKB183" s="257"/>
      <c r="NKC183" s="257"/>
      <c r="NKD183" s="257"/>
      <c r="NKE183" s="257"/>
      <c r="NKF183" s="257"/>
      <c r="NKG183" s="257"/>
      <c r="NKH183" s="257"/>
      <c r="NKI183" s="257"/>
      <c r="NKJ183" s="257"/>
      <c r="NKK183" s="257"/>
      <c r="NKL183" s="257"/>
      <c r="NKM183" s="257"/>
      <c r="NKN183" s="257"/>
      <c r="NKO183" s="257"/>
      <c r="NKP183" s="257"/>
      <c r="NKQ183" s="257"/>
      <c r="NKR183" s="257"/>
      <c r="NKS183" s="257"/>
      <c r="NKT183" s="257"/>
      <c r="NKU183" s="257"/>
      <c r="NKV183" s="257"/>
      <c r="NKW183" s="257"/>
      <c r="NKX183" s="257"/>
      <c r="NKY183" s="257"/>
      <c r="NKZ183" s="257"/>
      <c r="NLA183" s="257"/>
      <c r="NLB183" s="257"/>
      <c r="NLC183" s="257"/>
      <c r="NLD183" s="257"/>
      <c r="NLE183" s="257"/>
      <c r="NLF183" s="257"/>
      <c r="NLG183" s="257"/>
      <c r="NLH183" s="257"/>
      <c r="NLI183" s="257"/>
      <c r="NLJ183" s="257"/>
      <c r="NLK183" s="257"/>
      <c r="NLL183" s="257"/>
      <c r="NLM183" s="257"/>
      <c r="NLN183" s="257"/>
      <c r="NLO183" s="257"/>
      <c r="NLP183" s="257"/>
      <c r="NLQ183" s="257"/>
      <c r="NLR183" s="257"/>
      <c r="NLS183" s="257"/>
      <c r="NLT183" s="257"/>
      <c r="NLU183" s="257"/>
      <c r="NLV183" s="257"/>
      <c r="NLW183" s="257"/>
      <c r="NLX183" s="257"/>
      <c r="NLY183" s="257"/>
      <c r="NLZ183" s="257"/>
      <c r="NMA183" s="257"/>
      <c r="NMB183" s="257"/>
      <c r="NMC183" s="257"/>
      <c r="NMD183" s="257"/>
      <c r="NME183" s="257"/>
      <c r="NMF183" s="257"/>
      <c r="NMG183" s="257"/>
      <c r="NMH183" s="257"/>
      <c r="NMI183" s="257"/>
      <c r="NMJ183" s="257"/>
      <c r="NMK183" s="257"/>
      <c r="NML183" s="257"/>
      <c r="NMM183" s="257"/>
      <c r="NMN183" s="257"/>
      <c r="NMO183" s="257"/>
      <c r="NMP183" s="257"/>
      <c r="NMQ183" s="257"/>
      <c r="NMR183" s="257"/>
      <c r="NMS183" s="257"/>
      <c r="NMT183" s="257"/>
      <c r="NMU183" s="257"/>
      <c r="NMV183" s="257"/>
      <c r="NMW183" s="257"/>
      <c r="NMX183" s="257"/>
      <c r="NMY183" s="257"/>
      <c r="NMZ183" s="257"/>
      <c r="NNA183" s="257"/>
      <c r="NNB183" s="257"/>
      <c r="NNC183" s="257"/>
      <c r="NND183" s="257"/>
      <c r="NNE183" s="257"/>
      <c r="NNF183" s="257"/>
      <c r="NNG183" s="257"/>
      <c r="NNH183" s="257"/>
      <c r="NNI183" s="257"/>
      <c r="NNJ183" s="257"/>
      <c r="NNK183" s="257"/>
      <c r="NNL183" s="257"/>
      <c r="NNM183" s="257"/>
      <c r="NNN183" s="257"/>
      <c r="NNO183" s="257"/>
      <c r="NNP183" s="257"/>
      <c r="NNQ183" s="257"/>
      <c r="NNR183" s="257"/>
      <c r="NNS183" s="257"/>
      <c r="NNT183" s="257"/>
      <c r="NNU183" s="257"/>
      <c r="NNV183" s="257"/>
      <c r="NNW183" s="257"/>
      <c r="NNX183" s="257"/>
      <c r="NNY183" s="257"/>
      <c r="NNZ183" s="257"/>
      <c r="NOA183" s="257"/>
      <c r="NOB183" s="257"/>
      <c r="NOC183" s="257"/>
      <c r="NOD183" s="257"/>
      <c r="NOE183" s="257"/>
      <c r="NOF183" s="257"/>
      <c r="NOG183" s="257"/>
      <c r="NOH183" s="257"/>
      <c r="NOI183" s="257"/>
      <c r="NOJ183" s="257"/>
      <c r="NOK183" s="257"/>
      <c r="NOL183" s="257"/>
      <c r="NOM183" s="257"/>
      <c r="NON183" s="257"/>
      <c r="NOO183" s="257"/>
      <c r="NOP183" s="257"/>
      <c r="NOQ183" s="257"/>
      <c r="NOR183" s="257"/>
      <c r="NOS183" s="257"/>
      <c r="NOT183" s="257"/>
      <c r="NOU183" s="257"/>
      <c r="NOV183" s="257"/>
      <c r="NOW183" s="257"/>
      <c r="NOX183" s="257"/>
      <c r="NOY183" s="257"/>
      <c r="NOZ183" s="257"/>
      <c r="NPA183" s="257"/>
      <c r="NPB183" s="257"/>
      <c r="NPC183" s="257"/>
      <c r="NPD183" s="257"/>
      <c r="NPE183" s="257"/>
      <c r="NPF183" s="257"/>
      <c r="NPG183" s="257"/>
      <c r="NPH183" s="257"/>
      <c r="NPI183" s="257"/>
      <c r="NPJ183" s="257"/>
      <c r="NPK183" s="257"/>
      <c r="NPL183" s="257"/>
      <c r="NPM183" s="257"/>
      <c r="NPN183" s="257"/>
      <c r="NPO183" s="257"/>
      <c r="NPP183" s="257"/>
      <c r="NPQ183" s="257"/>
      <c r="NPR183" s="257"/>
      <c r="NPS183" s="257"/>
      <c r="NPT183" s="257"/>
      <c r="NPU183" s="257"/>
      <c r="NPV183" s="257"/>
      <c r="NPW183" s="257"/>
      <c r="NPX183" s="257"/>
      <c r="NPY183" s="257"/>
      <c r="NPZ183" s="257"/>
      <c r="NQA183" s="257"/>
      <c r="NQB183" s="257"/>
      <c r="NQC183" s="257"/>
      <c r="NQD183" s="257"/>
      <c r="NQE183" s="257"/>
      <c r="NQF183" s="257"/>
      <c r="NQG183" s="257"/>
      <c r="NQH183" s="257"/>
      <c r="NQI183" s="257"/>
      <c r="NQJ183" s="257"/>
      <c r="NQK183" s="257"/>
      <c r="NQL183" s="257"/>
      <c r="NQM183" s="257"/>
      <c r="NQN183" s="257"/>
      <c r="NQO183" s="257"/>
      <c r="NQP183" s="257"/>
      <c r="NQQ183" s="257"/>
      <c r="NQR183" s="257"/>
      <c r="NQS183" s="257"/>
      <c r="NQT183" s="257"/>
      <c r="NQU183" s="257"/>
      <c r="NQV183" s="257"/>
      <c r="NQW183" s="257"/>
      <c r="NQX183" s="257"/>
      <c r="NQY183" s="257"/>
      <c r="NQZ183" s="257"/>
      <c r="NRA183" s="257"/>
      <c r="NRB183" s="257"/>
      <c r="NRC183" s="257"/>
      <c r="NRD183" s="257"/>
      <c r="NRE183" s="257"/>
      <c r="NRF183" s="257"/>
      <c r="NRG183" s="257"/>
      <c r="NRH183" s="257"/>
      <c r="NRI183" s="257"/>
      <c r="NRJ183" s="257"/>
      <c r="NRK183" s="257"/>
      <c r="NRL183" s="257"/>
      <c r="NRM183" s="257"/>
      <c r="NRN183" s="257"/>
      <c r="NRO183" s="257"/>
      <c r="NRP183" s="257"/>
      <c r="NRQ183" s="257"/>
      <c r="NRR183" s="257"/>
      <c r="NRS183" s="257"/>
      <c r="NRT183" s="257"/>
      <c r="NRU183" s="257"/>
      <c r="NRV183" s="257"/>
      <c r="NRW183" s="257"/>
      <c r="NRX183" s="257"/>
      <c r="NRY183" s="257"/>
      <c r="NRZ183" s="257"/>
      <c r="NSA183" s="257"/>
      <c r="NSB183" s="257"/>
      <c r="NSC183" s="257"/>
      <c r="NSD183" s="257"/>
      <c r="NSE183" s="257"/>
      <c r="NSF183" s="257"/>
      <c r="NSG183" s="257"/>
      <c r="NSH183" s="257"/>
      <c r="NSI183" s="257"/>
      <c r="NSJ183" s="257"/>
      <c r="NSK183" s="257"/>
      <c r="NSL183" s="257"/>
      <c r="NSM183" s="257"/>
      <c r="NSN183" s="257"/>
      <c r="NSO183" s="257"/>
      <c r="NSP183" s="257"/>
      <c r="NSQ183" s="257"/>
      <c r="NSR183" s="257"/>
      <c r="NSS183" s="257"/>
      <c r="NST183" s="257"/>
      <c r="NSU183" s="257"/>
      <c r="NSV183" s="257"/>
      <c r="NSW183" s="257"/>
      <c r="NSX183" s="257"/>
      <c r="NSY183" s="257"/>
      <c r="NSZ183" s="257"/>
      <c r="NTA183" s="257"/>
      <c r="NTB183" s="257"/>
      <c r="NTC183" s="257"/>
      <c r="NTD183" s="257"/>
      <c r="NTE183" s="257"/>
      <c r="NTF183" s="257"/>
      <c r="NTG183" s="257"/>
      <c r="NTH183" s="257"/>
      <c r="NTI183" s="257"/>
      <c r="NTJ183" s="257"/>
      <c r="NTK183" s="257"/>
      <c r="NTL183" s="257"/>
      <c r="NTM183" s="257"/>
      <c r="NTN183" s="257"/>
      <c r="NTO183" s="257"/>
      <c r="NTP183" s="257"/>
      <c r="NTQ183" s="257"/>
      <c r="NTR183" s="257"/>
      <c r="NTS183" s="257"/>
      <c r="NTT183" s="257"/>
      <c r="NTU183" s="257"/>
      <c r="NTV183" s="257"/>
      <c r="NTW183" s="257"/>
      <c r="NTX183" s="257"/>
      <c r="NTY183" s="257"/>
      <c r="NTZ183" s="257"/>
      <c r="NUA183" s="257"/>
      <c r="NUB183" s="257"/>
      <c r="NUC183" s="257"/>
      <c r="NUD183" s="257"/>
      <c r="NUE183" s="257"/>
      <c r="NUF183" s="257"/>
      <c r="NUG183" s="257"/>
      <c r="NUH183" s="257"/>
      <c r="NUI183" s="257"/>
      <c r="NUJ183" s="257"/>
      <c r="NUK183" s="257"/>
      <c r="NUL183" s="257"/>
      <c r="NUM183" s="257"/>
      <c r="NUN183" s="257"/>
      <c r="NUO183" s="257"/>
      <c r="NUP183" s="257"/>
      <c r="NUQ183" s="257"/>
      <c r="NUR183" s="257"/>
      <c r="NUS183" s="257"/>
      <c r="NUT183" s="257"/>
      <c r="NUU183" s="257"/>
      <c r="NUV183" s="257"/>
      <c r="NUW183" s="257"/>
      <c r="NUX183" s="257"/>
      <c r="NUY183" s="257"/>
      <c r="NUZ183" s="257"/>
      <c r="NVA183" s="257"/>
      <c r="NVB183" s="257"/>
      <c r="NVC183" s="257"/>
      <c r="NVD183" s="257"/>
      <c r="NVE183" s="257"/>
      <c r="NVF183" s="257"/>
      <c r="NVG183" s="257"/>
      <c r="NVH183" s="257"/>
      <c r="NVI183" s="257"/>
      <c r="NVJ183" s="257"/>
      <c r="NVK183" s="257"/>
      <c r="NVL183" s="257"/>
      <c r="NVM183" s="257"/>
      <c r="NVN183" s="257"/>
      <c r="NVO183" s="257"/>
      <c r="NVP183" s="257"/>
      <c r="NVQ183" s="257"/>
      <c r="NVR183" s="257"/>
      <c r="NVS183" s="257"/>
      <c r="NVT183" s="257"/>
      <c r="NVU183" s="257"/>
      <c r="NVV183" s="257"/>
      <c r="NVW183" s="257"/>
      <c r="NVX183" s="257"/>
      <c r="NVY183" s="257"/>
      <c r="NVZ183" s="257"/>
      <c r="NWA183" s="257"/>
      <c r="NWB183" s="257"/>
      <c r="NWC183" s="257"/>
      <c r="NWD183" s="257"/>
      <c r="NWE183" s="257"/>
      <c r="NWF183" s="257"/>
      <c r="NWG183" s="257"/>
      <c r="NWH183" s="257"/>
      <c r="NWI183" s="257"/>
      <c r="NWJ183" s="257"/>
      <c r="NWK183" s="257"/>
      <c r="NWL183" s="257"/>
      <c r="NWM183" s="257"/>
      <c r="NWN183" s="257"/>
      <c r="NWO183" s="257"/>
      <c r="NWP183" s="257"/>
      <c r="NWQ183" s="257"/>
      <c r="NWR183" s="257"/>
      <c r="NWS183" s="257"/>
      <c r="NWT183" s="257"/>
      <c r="NWU183" s="257"/>
      <c r="NWV183" s="257"/>
      <c r="NWW183" s="257"/>
      <c r="NWX183" s="257"/>
      <c r="NWY183" s="257"/>
      <c r="NWZ183" s="257"/>
      <c r="NXA183" s="257"/>
      <c r="NXB183" s="257"/>
      <c r="NXC183" s="257"/>
      <c r="NXD183" s="257"/>
      <c r="NXE183" s="257"/>
      <c r="NXF183" s="257"/>
      <c r="NXG183" s="257"/>
      <c r="NXH183" s="257"/>
      <c r="NXI183" s="257"/>
      <c r="NXJ183" s="257"/>
      <c r="NXK183" s="257"/>
      <c r="NXL183" s="257"/>
      <c r="NXM183" s="257"/>
      <c r="NXN183" s="257"/>
      <c r="NXO183" s="257"/>
      <c r="NXP183" s="257"/>
      <c r="NXQ183" s="257"/>
      <c r="NXR183" s="257"/>
      <c r="NXS183" s="257"/>
      <c r="NXT183" s="257"/>
      <c r="NXU183" s="257"/>
      <c r="NXV183" s="257"/>
      <c r="NXW183" s="257"/>
      <c r="NXX183" s="257"/>
      <c r="NXY183" s="257"/>
      <c r="NXZ183" s="257"/>
      <c r="NYA183" s="257"/>
      <c r="NYB183" s="257"/>
      <c r="NYC183" s="257"/>
      <c r="NYD183" s="257"/>
      <c r="NYE183" s="257"/>
      <c r="NYF183" s="257"/>
      <c r="NYG183" s="257"/>
      <c r="NYH183" s="257"/>
      <c r="NYI183" s="257"/>
      <c r="NYJ183" s="257"/>
      <c r="NYK183" s="257"/>
      <c r="NYL183" s="257"/>
      <c r="NYM183" s="257"/>
      <c r="NYN183" s="257"/>
      <c r="NYO183" s="257"/>
      <c r="NYP183" s="257"/>
      <c r="NYQ183" s="257"/>
      <c r="NYR183" s="257"/>
      <c r="NYS183" s="257"/>
      <c r="NYT183" s="257"/>
      <c r="NYU183" s="257"/>
      <c r="NYV183" s="257"/>
      <c r="NYW183" s="257"/>
      <c r="NYX183" s="257"/>
      <c r="NYY183" s="257"/>
      <c r="NYZ183" s="257"/>
      <c r="NZA183" s="257"/>
      <c r="NZB183" s="257"/>
      <c r="NZC183" s="257"/>
      <c r="NZD183" s="257"/>
      <c r="NZE183" s="257"/>
      <c r="NZF183" s="257"/>
      <c r="NZG183" s="257"/>
      <c r="NZH183" s="257"/>
      <c r="NZI183" s="257"/>
      <c r="NZJ183" s="257"/>
      <c r="NZK183" s="257"/>
      <c r="NZL183" s="257"/>
      <c r="NZM183" s="257"/>
      <c r="NZN183" s="257"/>
      <c r="NZO183" s="257"/>
      <c r="NZP183" s="257"/>
      <c r="NZQ183" s="257"/>
      <c r="NZR183" s="257"/>
      <c r="NZS183" s="257"/>
      <c r="NZT183" s="257"/>
      <c r="NZU183" s="257"/>
      <c r="NZV183" s="257"/>
      <c r="NZW183" s="257"/>
      <c r="NZX183" s="257"/>
      <c r="NZY183" s="257"/>
      <c r="NZZ183" s="257"/>
      <c r="OAA183" s="257"/>
      <c r="OAB183" s="257"/>
      <c r="OAC183" s="257"/>
      <c r="OAD183" s="257"/>
      <c r="OAE183" s="257"/>
      <c r="OAF183" s="257"/>
      <c r="OAG183" s="257"/>
      <c r="OAH183" s="257"/>
      <c r="OAI183" s="257"/>
      <c r="OAJ183" s="257"/>
      <c r="OAK183" s="257"/>
      <c r="OAL183" s="257"/>
      <c r="OAM183" s="257"/>
      <c r="OAN183" s="257"/>
      <c r="OAO183" s="257"/>
      <c r="OAP183" s="257"/>
      <c r="OAQ183" s="257"/>
      <c r="OAR183" s="257"/>
      <c r="OAS183" s="257"/>
      <c r="OAT183" s="257"/>
      <c r="OAU183" s="257"/>
      <c r="OAV183" s="257"/>
      <c r="OAW183" s="257"/>
      <c r="OAX183" s="257"/>
      <c r="OAY183" s="257"/>
      <c r="OAZ183" s="257"/>
      <c r="OBA183" s="257"/>
      <c r="OBB183" s="257"/>
      <c r="OBC183" s="257"/>
      <c r="OBD183" s="257"/>
      <c r="OBE183" s="257"/>
      <c r="OBF183" s="257"/>
      <c r="OBG183" s="257"/>
      <c r="OBH183" s="257"/>
      <c r="OBI183" s="257"/>
      <c r="OBJ183" s="257"/>
      <c r="OBK183" s="257"/>
      <c r="OBL183" s="257"/>
      <c r="OBM183" s="257"/>
      <c r="OBN183" s="257"/>
      <c r="OBO183" s="257"/>
      <c r="OBP183" s="257"/>
      <c r="OBQ183" s="257"/>
      <c r="OBR183" s="257"/>
      <c r="OBS183" s="257"/>
      <c r="OBT183" s="257"/>
      <c r="OBU183" s="257"/>
      <c r="OBV183" s="257"/>
      <c r="OBW183" s="257"/>
      <c r="OBX183" s="257"/>
      <c r="OBY183" s="257"/>
      <c r="OBZ183" s="257"/>
      <c r="OCA183" s="257"/>
      <c r="OCB183" s="257"/>
      <c r="OCC183" s="257"/>
      <c r="OCD183" s="257"/>
      <c r="OCE183" s="257"/>
      <c r="OCF183" s="257"/>
      <c r="OCG183" s="257"/>
      <c r="OCH183" s="257"/>
      <c r="OCI183" s="257"/>
      <c r="OCJ183" s="257"/>
      <c r="OCK183" s="257"/>
      <c r="OCL183" s="257"/>
      <c r="OCM183" s="257"/>
      <c r="OCN183" s="257"/>
      <c r="OCO183" s="257"/>
      <c r="OCP183" s="257"/>
      <c r="OCQ183" s="257"/>
      <c r="OCR183" s="257"/>
      <c r="OCS183" s="257"/>
      <c r="OCT183" s="257"/>
      <c r="OCU183" s="257"/>
      <c r="OCV183" s="257"/>
      <c r="OCW183" s="257"/>
      <c r="OCX183" s="257"/>
      <c r="OCY183" s="257"/>
      <c r="OCZ183" s="257"/>
      <c r="ODA183" s="257"/>
      <c r="ODB183" s="257"/>
      <c r="ODC183" s="257"/>
      <c r="ODD183" s="257"/>
      <c r="ODE183" s="257"/>
      <c r="ODF183" s="257"/>
      <c r="ODG183" s="257"/>
      <c r="ODH183" s="257"/>
      <c r="ODI183" s="257"/>
      <c r="ODJ183" s="257"/>
      <c r="ODK183" s="257"/>
      <c r="ODL183" s="257"/>
      <c r="ODM183" s="257"/>
      <c r="ODN183" s="257"/>
      <c r="ODO183" s="257"/>
      <c r="ODP183" s="257"/>
      <c r="ODQ183" s="257"/>
      <c r="ODR183" s="257"/>
      <c r="ODS183" s="257"/>
      <c r="ODT183" s="257"/>
      <c r="ODU183" s="257"/>
      <c r="ODV183" s="257"/>
      <c r="ODW183" s="257"/>
      <c r="ODX183" s="257"/>
      <c r="ODY183" s="257"/>
      <c r="ODZ183" s="257"/>
      <c r="OEA183" s="257"/>
      <c r="OEB183" s="257"/>
      <c r="OEC183" s="257"/>
      <c r="OED183" s="257"/>
      <c r="OEE183" s="257"/>
      <c r="OEF183" s="257"/>
      <c r="OEG183" s="257"/>
      <c r="OEH183" s="257"/>
      <c r="OEI183" s="257"/>
      <c r="OEJ183" s="257"/>
      <c r="OEK183" s="257"/>
      <c r="OEL183" s="257"/>
      <c r="OEM183" s="257"/>
      <c r="OEN183" s="257"/>
      <c r="OEO183" s="257"/>
      <c r="OEP183" s="257"/>
      <c r="OEQ183" s="257"/>
      <c r="OER183" s="257"/>
      <c r="OES183" s="257"/>
      <c r="OET183" s="257"/>
      <c r="OEU183" s="257"/>
      <c r="OEV183" s="257"/>
      <c r="OEW183" s="257"/>
      <c r="OEX183" s="257"/>
      <c r="OEY183" s="257"/>
      <c r="OEZ183" s="257"/>
      <c r="OFA183" s="257"/>
      <c r="OFB183" s="257"/>
      <c r="OFC183" s="257"/>
      <c r="OFD183" s="257"/>
      <c r="OFE183" s="257"/>
      <c r="OFF183" s="257"/>
      <c r="OFG183" s="257"/>
      <c r="OFH183" s="257"/>
      <c r="OFI183" s="257"/>
      <c r="OFJ183" s="257"/>
      <c r="OFK183" s="257"/>
      <c r="OFL183" s="257"/>
      <c r="OFM183" s="257"/>
      <c r="OFN183" s="257"/>
      <c r="OFO183" s="257"/>
      <c r="OFP183" s="257"/>
      <c r="OFQ183" s="257"/>
      <c r="OFR183" s="257"/>
      <c r="OFS183" s="257"/>
      <c r="OFT183" s="257"/>
      <c r="OFU183" s="257"/>
      <c r="OFV183" s="257"/>
      <c r="OFW183" s="257"/>
      <c r="OFX183" s="257"/>
      <c r="OFY183" s="257"/>
      <c r="OFZ183" s="257"/>
      <c r="OGA183" s="257"/>
      <c r="OGB183" s="257"/>
      <c r="OGC183" s="257"/>
      <c r="OGD183" s="257"/>
      <c r="OGE183" s="257"/>
      <c r="OGF183" s="257"/>
      <c r="OGG183" s="257"/>
      <c r="OGH183" s="257"/>
      <c r="OGI183" s="257"/>
      <c r="OGJ183" s="257"/>
      <c r="OGK183" s="257"/>
      <c r="OGL183" s="257"/>
      <c r="OGM183" s="257"/>
      <c r="OGN183" s="257"/>
      <c r="OGO183" s="257"/>
      <c r="OGP183" s="257"/>
      <c r="OGQ183" s="257"/>
      <c r="OGR183" s="257"/>
      <c r="OGS183" s="257"/>
      <c r="OGT183" s="257"/>
      <c r="OGU183" s="257"/>
      <c r="OGV183" s="257"/>
      <c r="OGW183" s="257"/>
      <c r="OGX183" s="257"/>
      <c r="OGY183" s="257"/>
      <c r="OGZ183" s="257"/>
      <c r="OHA183" s="257"/>
      <c r="OHB183" s="257"/>
      <c r="OHC183" s="257"/>
      <c r="OHD183" s="257"/>
      <c r="OHE183" s="257"/>
      <c r="OHF183" s="257"/>
      <c r="OHG183" s="257"/>
      <c r="OHH183" s="257"/>
      <c r="OHI183" s="257"/>
      <c r="OHJ183" s="257"/>
      <c r="OHK183" s="257"/>
      <c r="OHL183" s="257"/>
      <c r="OHM183" s="257"/>
      <c r="OHN183" s="257"/>
      <c r="OHO183" s="257"/>
      <c r="OHP183" s="257"/>
      <c r="OHQ183" s="257"/>
      <c r="OHR183" s="257"/>
      <c r="OHS183" s="257"/>
      <c r="OHT183" s="257"/>
      <c r="OHU183" s="257"/>
      <c r="OHV183" s="257"/>
      <c r="OHW183" s="257"/>
      <c r="OHX183" s="257"/>
      <c r="OHY183" s="257"/>
      <c r="OHZ183" s="257"/>
      <c r="OIA183" s="257"/>
      <c r="OIB183" s="257"/>
      <c r="OIC183" s="257"/>
      <c r="OID183" s="257"/>
      <c r="OIE183" s="257"/>
      <c r="OIF183" s="257"/>
      <c r="OIG183" s="257"/>
      <c r="OIH183" s="257"/>
      <c r="OII183" s="257"/>
      <c r="OIJ183" s="257"/>
      <c r="OIK183" s="257"/>
      <c r="OIL183" s="257"/>
      <c r="OIM183" s="257"/>
      <c r="OIN183" s="257"/>
      <c r="OIO183" s="257"/>
      <c r="OIP183" s="257"/>
      <c r="OIQ183" s="257"/>
      <c r="OIR183" s="257"/>
      <c r="OIS183" s="257"/>
      <c r="OIT183" s="257"/>
      <c r="OIU183" s="257"/>
      <c r="OIV183" s="257"/>
      <c r="OIW183" s="257"/>
      <c r="OIX183" s="257"/>
      <c r="OIY183" s="257"/>
      <c r="OIZ183" s="257"/>
      <c r="OJA183" s="257"/>
      <c r="OJB183" s="257"/>
      <c r="OJC183" s="257"/>
      <c r="OJD183" s="257"/>
      <c r="OJE183" s="257"/>
      <c r="OJF183" s="257"/>
      <c r="OJG183" s="257"/>
      <c r="OJH183" s="257"/>
      <c r="OJI183" s="257"/>
      <c r="OJJ183" s="257"/>
      <c r="OJK183" s="257"/>
      <c r="OJL183" s="257"/>
      <c r="OJM183" s="257"/>
      <c r="OJN183" s="257"/>
      <c r="OJO183" s="257"/>
      <c r="OJP183" s="257"/>
      <c r="OJQ183" s="257"/>
      <c r="OJR183" s="257"/>
      <c r="OJS183" s="257"/>
      <c r="OJT183" s="257"/>
      <c r="OJU183" s="257"/>
      <c r="OJV183" s="257"/>
      <c r="OJW183" s="257"/>
      <c r="OJX183" s="257"/>
      <c r="OJY183" s="257"/>
      <c r="OJZ183" s="257"/>
      <c r="OKA183" s="257"/>
      <c r="OKB183" s="257"/>
      <c r="OKC183" s="257"/>
      <c r="OKD183" s="257"/>
      <c r="OKE183" s="257"/>
      <c r="OKF183" s="257"/>
      <c r="OKG183" s="257"/>
      <c r="OKH183" s="257"/>
      <c r="OKI183" s="257"/>
      <c r="OKJ183" s="257"/>
      <c r="OKK183" s="257"/>
      <c r="OKL183" s="257"/>
      <c r="OKM183" s="257"/>
      <c r="OKN183" s="257"/>
      <c r="OKO183" s="257"/>
      <c r="OKP183" s="257"/>
      <c r="OKQ183" s="257"/>
      <c r="OKR183" s="257"/>
      <c r="OKS183" s="257"/>
      <c r="OKT183" s="257"/>
      <c r="OKU183" s="257"/>
      <c r="OKV183" s="257"/>
      <c r="OKW183" s="257"/>
      <c r="OKX183" s="257"/>
      <c r="OKY183" s="257"/>
      <c r="OKZ183" s="257"/>
      <c r="OLA183" s="257"/>
      <c r="OLB183" s="257"/>
      <c r="OLC183" s="257"/>
      <c r="OLD183" s="257"/>
      <c r="OLE183" s="257"/>
      <c r="OLF183" s="257"/>
      <c r="OLG183" s="257"/>
      <c r="OLH183" s="257"/>
      <c r="OLI183" s="257"/>
      <c r="OLJ183" s="257"/>
      <c r="OLK183" s="257"/>
      <c r="OLL183" s="257"/>
      <c r="OLM183" s="257"/>
      <c r="OLN183" s="257"/>
      <c r="OLO183" s="257"/>
      <c r="OLP183" s="257"/>
      <c r="OLQ183" s="257"/>
      <c r="OLR183" s="257"/>
      <c r="OLS183" s="257"/>
      <c r="OLT183" s="257"/>
      <c r="OLU183" s="257"/>
      <c r="OLV183" s="257"/>
      <c r="OLW183" s="257"/>
      <c r="OLX183" s="257"/>
      <c r="OLY183" s="257"/>
      <c r="OLZ183" s="257"/>
      <c r="OMA183" s="257"/>
      <c r="OMB183" s="257"/>
      <c r="OMC183" s="257"/>
      <c r="OMD183" s="257"/>
      <c r="OME183" s="257"/>
      <c r="OMF183" s="257"/>
      <c r="OMG183" s="257"/>
      <c r="OMH183" s="257"/>
      <c r="OMI183" s="257"/>
      <c r="OMJ183" s="257"/>
      <c r="OMK183" s="257"/>
      <c r="OML183" s="257"/>
      <c r="OMM183" s="257"/>
      <c r="OMN183" s="257"/>
      <c r="OMO183" s="257"/>
      <c r="OMP183" s="257"/>
      <c r="OMQ183" s="257"/>
      <c r="OMR183" s="257"/>
      <c r="OMS183" s="257"/>
      <c r="OMT183" s="257"/>
      <c r="OMU183" s="257"/>
      <c r="OMV183" s="257"/>
      <c r="OMW183" s="257"/>
      <c r="OMX183" s="257"/>
      <c r="OMY183" s="257"/>
      <c r="OMZ183" s="257"/>
      <c r="ONA183" s="257"/>
      <c r="ONB183" s="257"/>
      <c r="ONC183" s="257"/>
      <c r="OND183" s="257"/>
      <c r="ONE183" s="257"/>
      <c r="ONF183" s="257"/>
      <c r="ONG183" s="257"/>
      <c r="ONH183" s="257"/>
      <c r="ONI183" s="257"/>
      <c r="ONJ183" s="257"/>
      <c r="ONK183" s="257"/>
      <c r="ONL183" s="257"/>
      <c r="ONM183" s="257"/>
      <c r="ONN183" s="257"/>
      <c r="ONO183" s="257"/>
      <c r="ONP183" s="257"/>
      <c r="ONQ183" s="257"/>
      <c r="ONR183" s="257"/>
      <c r="ONS183" s="257"/>
      <c r="ONT183" s="257"/>
      <c r="ONU183" s="257"/>
      <c r="ONV183" s="257"/>
      <c r="ONW183" s="257"/>
      <c r="ONX183" s="257"/>
      <c r="ONY183" s="257"/>
      <c r="ONZ183" s="257"/>
      <c r="OOA183" s="257"/>
      <c r="OOB183" s="257"/>
      <c r="OOC183" s="257"/>
      <c r="OOD183" s="257"/>
      <c r="OOE183" s="257"/>
      <c r="OOF183" s="257"/>
      <c r="OOG183" s="257"/>
      <c r="OOH183" s="257"/>
      <c r="OOI183" s="257"/>
      <c r="OOJ183" s="257"/>
      <c r="OOK183" s="257"/>
      <c r="OOL183" s="257"/>
      <c r="OOM183" s="257"/>
      <c r="OON183" s="257"/>
      <c r="OOO183" s="257"/>
      <c r="OOP183" s="257"/>
      <c r="OOQ183" s="257"/>
      <c r="OOR183" s="257"/>
      <c r="OOS183" s="257"/>
      <c r="OOT183" s="257"/>
      <c r="OOU183" s="257"/>
      <c r="OOV183" s="257"/>
      <c r="OOW183" s="257"/>
      <c r="OOX183" s="257"/>
      <c r="OOY183" s="257"/>
      <c r="OOZ183" s="257"/>
      <c r="OPA183" s="257"/>
      <c r="OPB183" s="257"/>
      <c r="OPC183" s="257"/>
      <c r="OPD183" s="257"/>
      <c r="OPE183" s="257"/>
      <c r="OPF183" s="257"/>
      <c r="OPG183" s="257"/>
      <c r="OPH183" s="257"/>
      <c r="OPI183" s="257"/>
      <c r="OPJ183" s="257"/>
      <c r="OPK183" s="257"/>
      <c r="OPL183" s="257"/>
      <c r="OPM183" s="257"/>
      <c r="OPN183" s="257"/>
      <c r="OPO183" s="257"/>
      <c r="OPP183" s="257"/>
      <c r="OPQ183" s="257"/>
      <c r="OPR183" s="257"/>
      <c r="OPS183" s="257"/>
      <c r="OPT183" s="257"/>
      <c r="OPU183" s="257"/>
      <c r="OPV183" s="257"/>
      <c r="OPW183" s="257"/>
      <c r="OPX183" s="257"/>
      <c r="OPY183" s="257"/>
      <c r="OPZ183" s="257"/>
      <c r="OQA183" s="257"/>
      <c r="OQB183" s="257"/>
      <c r="OQC183" s="257"/>
      <c r="OQD183" s="257"/>
      <c r="OQE183" s="257"/>
      <c r="OQF183" s="257"/>
      <c r="OQG183" s="257"/>
      <c r="OQH183" s="257"/>
      <c r="OQI183" s="257"/>
      <c r="OQJ183" s="257"/>
      <c r="OQK183" s="257"/>
      <c r="OQL183" s="257"/>
      <c r="OQM183" s="257"/>
      <c r="OQN183" s="257"/>
      <c r="OQO183" s="257"/>
      <c r="OQP183" s="257"/>
      <c r="OQQ183" s="257"/>
      <c r="OQR183" s="257"/>
      <c r="OQS183" s="257"/>
      <c r="OQT183" s="257"/>
      <c r="OQU183" s="257"/>
      <c r="OQV183" s="257"/>
      <c r="OQW183" s="257"/>
      <c r="OQX183" s="257"/>
      <c r="OQY183" s="257"/>
      <c r="OQZ183" s="257"/>
      <c r="ORA183" s="257"/>
      <c r="ORB183" s="257"/>
      <c r="ORC183" s="257"/>
      <c r="ORD183" s="257"/>
      <c r="ORE183" s="257"/>
      <c r="ORF183" s="257"/>
      <c r="ORG183" s="257"/>
      <c r="ORH183" s="257"/>
      <c r="ORI183" s="257"/>
      <c r="ORJ183" s="257"/>
      <c r="ORK183" s="257"/>
      <c r="ORL183" s="257"/>
      <c r="ORM183" s="257"/>
      <c r="ORN183" s="257"/>
      <c r="ORO183" s="257"/>
      <c r="ORP183" s="257"/>
      <c r="ORQ183" s="257"/>
      <c r="ORR183" s="257"/>
      <c r="ORS183" s="257"/>
      <c r="ORT183" s="257"/>
      <c r="ORU183" s="257"/>
      <c r="ORV183" s="257"/>
      <c r="ORW183" s="257"/>
      <c r="ORX183" s="257"/>
      <c r="ORY183" s="257"/>
      <c r="ORZ183" s="257"/>
      <c r="OSA183" s="257"/>
      <c r="OSB183" s="257"/>
      <c r="OSC183" s="257"/>
      <c r="OSD183" s="257"/>
      <c r="OSE183" s="257"/>
      <c r="OSF183" s="257"/>
      <c r="OSG183" s="257"/>
      <c r="OSH183" s="257"/>
      <c r="OSI183" s="257"/>
      <c r="OSJ183" s="257"/>
      <c r="OSK183" s="257"/>
      <c r="OSL183" s="257"/>
      <c r="OSM183" s="257"/>
      <c r="OSN183" s="257"/>
      <c r="OSO183" s="257"/>
      <c r="OSP183" s="257"/>
      <c r="OSQ183" s="257"/>
      <c r="OSR183" s="257"/>
      <c r="OSS183" s="257"/>
      <c r="OST183" s="257"/>
      <c r="OSU183" s="257"/>
      <c r="OSV183" s="257"/>
      <c r="OSW183" s="257"/>
      <c r="OSX183" s="257"/>
      <c r="OSY183" s="257"/>
      <c r="OSZ183" s="257"/>
      <c r="OTA183" s="257"/>
      <c r="OTB183" s="257"/>
      <c r="OTC183" s="257"/>
      <c r="OTD183" s="257"/>
      <c r="OTE183" s="257"/>
      <c r="OTF183" s="257"/>
      <c r="OTG183" s="257"/>
      <c r="OTH183" s="257"/>
      <c r="OTI183" s="257"/>
      <c r="OTJ183" s="257"/>
      <c r="OTK183" s="257"/>
      <c r="OTL183" s="257"/>
      <c r="OTM183" s="257"/>
      <c r="OTN183" s="257"/>
      <c r="OTO183" s="257"/>
      <c r="OTP183" s="257"/>
      <c r="OTQ183" s="257"/>
      <c r="OTR183" s="257"/>
      <c r="OTS183" s="257"/>
      <c r="OTT183" s="257"/>
      <c r="OTU183" s="257"/>
      <c r="OTV183" s="257"/>
      <c r="OTW183" s="257"/>
      <c r="OTX183" s="257"/>
      <c r="OTY183" s="257"/>
      <c r="OTZ183" s="257"/>
      <c r="OUA183" s="257"/>
      <c r="OUB183" s="257"/>
      <c r="OUC183" s="257"/>
      <c r="OUD183" s="257"/>
      <c r="OUE183" s="257"/>
      <c r="OUF183" s="257"/>
      <c r="OUG183" s="257"/>
      <c r="OUH183" s="257"/>
      <c r="OUI183" s="257"/>
      <c r="OUJ183" s="257"/>
      <c r="OUK183" s="257"/>
      <c r="OUL183" s="257"/>
      <c r="OUM183" s="257"/>
      <c r="OUN183" s="257"/>
      <c r="OUO183" s="257"/>
      <c r="OUP183" s="257"/>
      <c r="OUQ183" s="257"/>
      <c r="OUR183" s="257"/>
      <c r="OUS183" s="257"/>
      <c r="OUT183" s="257"/>
      <c r="OUU183" s="257"/>
      <c r="OUV183" s="257"/>
      <c r="OUW183" s="257"/>
      <c r="OUX183" s="257"/>
      <c r="OUY183" s="257"/>
      <c r="OUZ183" s="257"/>
      <c r="OVA183" s="257"/>
      <c r="OVB183" s="257"/>
      <c r="OVC183" s="257"/>
      <c r="OVD183" s="257"/>
      <c r="OVE183" s="257"/>
      <c r="OVF183" s="257"/>
      <c r="OVG183" s="257"/>
      <c r="OVH183" s="257"/>
      <c r="OVI183" s="257"/>
      <c r="OVJ183" s="257"/>
      <c r="OVK183" s="257"/>
      <c r="OVL183" s="257"/>
      <c r="OVM183" s="257"/>
      <c r="OVN183" s="257"/>
      <c r="OVO183" s="257"/>
      <c r="OVP183" s="257"/>
      <c r="OVQ183" s="257"/>
      <c r="OVR183" s="257"/>
      <c r="OVS183" s="257"/>
      <c r="OVT183" s="257"/>
      <c r="OVU183" s="257"/>
      <c r="OVV183" s="257"/>
      <c r="OVW183" s="257"/>
      <c r="OVX183" s="257"/>
      <c r="OVY183" s="257"/>
      <c r="OVZ183" s="257"/>
      <c r="OWA183" s="257"/>
      <c r="OWB183" s="257"/>
      <c r="OWC183" s="257"/>
      <c r="OWD183" s="257"/>
      <c r="OWE183" s="257"/>
      <c r="OWF183" s="257"/>
      <c r="OWG183" s="257"/>
      <c r="OWH183" s="257"/>
      <c r="OWI183" s="257"/>
      <c r="OWJ183" s="257"/>
      <c r="OWK183" s="257"/>
      <c r="OWL183" s="257"/>
      <c r="OWM183" s="257"/>
      <c r="OWN183" s="257"/>
      <c r="OWO183" s="257"/>
      <c r="OWP183" s="257"/>
      <c r="OWQ183" s="257"/>
      <c r="OWR183" s="257"/>
      <c r="OWS183" s="257"/>
      <c r="OWT183" s="257"/>
      <c r="OWU183" s="257"/>
      <c r="OWV183" s="257"/>
      <c r="OWW183" s="257"/>
      <c r="OWX183" s="257"/>
      <c r="OWY183" s="257"/>
      <c r="OWZ183" s="257"/>
      <c r="OXA183" s="257"/>
      <c r="OXB183" s="257"/>
      <c r="OXC183" s="257"/>
      <c r="OXD183" s="257"/>
      <c r="OXE183" s="257"/>
      <c r="OXF183" s="257"/>
      <c r="OXG183" s="257"/>
      <c r="OXH183" s="257"/>
      <c r="OXI183" s="257"/>
      <c r="OXJ183" s="257"/>
      <c r="OXK183" s="257"/>
      <c r="OXL183" s="257"/>
      <c r="OXM183" s="257"/>
      <c r="OXN183" s="257"/>
      <c r="OXO183" s="257"/>
      <c r="OXP183" s="257"/>
      <c r="OXQ183" s="257"/>
      <c r="OXR183" s="257"/>
      <c r="OXS183" s="257"/>
      <c r="OXT183" s="257"/>
      <c r="OXU183" s="257"/>
      <c r="OXV183" s="257"/>
      <c r="OXW183" s="257"/>
      <c r="OXX183" s="257"/>
      <c r="OXY183" s="257"/>
      <c r="OXZ183" s="257"/>
      <c r="OYA183" s="257"/>
      <c r="OYB183" s="257"/>
      <c r="OYC183" s="257"/>
      <c r="OYD183" s="257"/>
      <c r="OYE183" s="257"/>
      <c r="OYF183" s="257"/>
      <c r="OYG183" s="257"/>
      <c r="OYH183" s="257"/>
      <c r="OYI183" s="257"/>
      <c r="OYJ183" s="257"/>
      <c r="OYK183" s="257"/>
      <c r="OYL183" s="257"/>
      <c r="OYM183" s="257"/>
      <c r="OYN183" s="257"/>
      <c r="OYO183" s="257"/>
      <c r="OYP183" s="257"/>
      <c r="OYQ183" s="257"/>
      <c r="OYR183" s="257"/>
      <c r="OYS183" s="257"/>
      <c r="OYT183" s="257"/>
      <c r="OYU183" s="257"/>
      <c r="OYV183" s="257"/>
      <c r="OYW183" s="257"/>
      <c r="OYX183" s="257"/>
      <c r="OYY183" s="257"/>
      <c r="OYZ183" s="257"/>
      <c r="OZA183" s="257"/>
      <c r="OZB183" s="257"/>
      <c r="OZC183" s="257"/>
      <c r="OZD183" s="257"/>
      <c r="OZE183" s="257"/>
      <c r="OZF183" s="257"/>
      <c r="OZG183" s="257"/>
      <c r="OZH183" s="257"/>
      <c r="OZI183" s="257"/>
      <c r="OZJ183" s="257"/>
      <c r="OZK183" s="257"/>
      <c r="OZL183" s="257"/>
      <c r="OZM183" s="257"/>
      <c r="OZN183" s="257"/>
      <c r="OZO183" s="257"/>
      <c r="OZP183" s="257"/>
      <c r="OZQ183" s="257"/>
      <c r="OZR183" s="257"/>
      <c r="OZS183" s="257"/>
      <c r="OZT183" s="257"/>
      <c r="OZU183" s="257"/>
      <c r="OZV183" s="257"/>
      <c r="OZW183" s="257"/>
      <c r="OZX183" s="257"/>
      <c r="OZY183" s="257"/>
      <c r="OZZ183" s="257"/>
      <c r="PAA183" s="257"/>
      <c r="PAB183" s="257"/>
      <c r="PAC183" s="257"/>
      <c r="PAD183" s="257"/>
      <c r="PAE183" s="257"/>
      <c r="PAF183" s="257"/>
      <c r="PAG183" s="257"/>
      <c r="PAH183" s="257"/>
      <c r="PAI183" s="257"/>
      <c r="PAJ183" s="257"/>
      <c r="PAK183" s="257"/>
      <c r="PAL183" s="257"/>
      <c r="PAM183" s="257"/>
      <c r="PAN183" s="257"/>
      <c r="PAO183" s="257"/>
      <c r="PAP183" s="257"/>
      <c r="PAQ183" s="257"/>
      <c r="PAR183" s="257"/>
      <c r="PAS183" s="257"/>
      <c r="PAT183" s="257"/>
      <c r="PAU183" s="257"/>
      <c r="PAV183" s="257"/>
      <c r="PAW183" s="257"/>
      <c r="PAX183" s="257"/>
      <c r="PAY183" s="257"/>
      <c r="PAZ183" s="257"/>
      <c r="PBA183" s="257"/>
      <c r="PBB183" s="257"/>
      <c r="PBC183" s="257"/>
      <c r="PBD183" s="257"/>
      <c r="PBE183" s="257"/>
      <c r="PBF183" s="257"/>
      <c r="PBG183" s="257"/>
      <c r="PBH183" s="257"/>
      <c r="PBI183" s="257"/>
      <c r="PBJ183" s="257"/>
      <c r="PBK183" s="257"/>
      <c r="PBL183" s="257"/>
      <c r="PBM183" s="257"/>
      <c r="PBN183" s="257"/>
      <c r="PBO183" s="257"/>
      <c r="PBP183" s="257"/>
      <c r="PBQ183" s="257"/>
      <c r="PBR183" s="257"/>
      <c r="PBS183" s="257"/>
      <c r="PBT183" s="257"/>
      <c r="PBU183" s="257"/>
      <c r="PBV183" s="257"/>
      <c r="PBW183" s="257"/>
      <c r="PBX183" s="257"/>
      <c r="PBY183" s="257"/>
      <c r="PBZ183" s="257"/>
      <c r="PCA183" s="257"/>
      <c r="PCB183" s="257"/>
      <c r="PCC183" s="257"/>
      <c r="PCD183" s="257"/>
      <c r="PCE183" s="257"/>
      <c r="PCF183" s="257"/>
      <c r="PCG183" s="257"/>
      <c r="PCH183" s="257"/>
      <c r="PCI183" s="257"/>
      <c r="PCJ183" s="257"/>
      <c r="PCK183" s="257"/>
      <c r="PCL183" s="257"/>
      <c r="PCM183" s="257"/>
      <c r="PCN183" s="257"/>
      <c r="PCO183" s="257"/>
      <c r="PCP183" s="257"/>
      <c r="PCQ183" s="257"/>
      <c r="PCR183" s="257"/>
      <c r="PCS183" s="257"/>
      <c r="PCT183" s="257"/>
      <c r="PCU183" s="257"/>
      <c r="PCV183" s="257"/>
      <c r="PCW183" s="257"/>
      <c r="PCX183" s="257"/>
      <c r="PCY183" s="257"/>
      <c r="PCZ183" s="257"/>
      <c r="PDA183" s="257"/>
      <c r="PDB183" s="257"/>
      <c r="PDC183" s="257"/>
      <c r="PDD183" s="257"/>
      <c r="PDE183" s="257"/>
      <c r="PDF183" s="257"/>
      <c r="PDG183" s="257"/>
      <c r="PDH183" s="257"/>
      <c r="PDI183" s="257"/>
      <c r="PDJ183" s="257"/>
      <c r="PDK183" s="257"/>
      <c r="PDL183" s="257"/>
      <c r="PDM183" s="257"/>
      <c r="PDN183" s="257"/>
      <c r="PDO183" s="257"/>
      <c r="PDP183" s="257"/>
      <c r="PDQ183" s="257"/>
      <c r="PDR183" s="257"/>
      <c r="PDS183" s="257"/>
      <c r="PDT183" s="257"/>
      <c r="PDU183" s="257"/>
      <c r="PDV183" s="257"/>
      <c r="PDW183" s="257"/>
      <c r="PDX183" s="257"/>
      <c r="PDY183" s="257"/>
      <c r="PDZ183" s="257"/>
      <c r="PEA183" s="257"/>
      <c r="PEB183" s="257"/>
      <c r="PEC183" s="257"/>
      <c r="PED183" s="257"/>
      <c r="PEE183" s="257"/>
      <c r="PEF183" s="257"/>
      <c r="PEG183" s="257"/>
      <c r="PEH183" s="257"/>
      <c r="PEI183" s="257"/>
      <c r="PEJ183" s="257"/>
      <c r="PEK183" s="257"/>
      <c r="PEL183" s="257"/>
      <c r="PEM183" s="257"/>
      <c r="PEN183" s="257"/>
      <c r="PEO183" s="257"/>
      <c r="PEP183" s="257"/>
      <c r="PEQ183" s="257"/>
      <c r="PER183" s="257"/>
      <c r="PES183" s="257"/>
      <c r="PET183" s="257"/>
      <c r="PEU183" s="257"/>
      <c r="PEV183" s="257"/>
      <c r="PEW183" s="257"/>
      <c r="PEX183" s="257"/>
      <c r="PEY183" s="257"/>
      <c r="PEZ183" s="257"/>
      <c r="PFA183" s="257"/>
      <c r="PFB183" s="257"/>
      <c r="PFC183" s="257"/>
      <c r="PFD183" s="257"/>
      <c r="PFE183" s="257"/>
      <c r="PFF183" s="257"/>
      <c r="PFG183" s="257"/>
      <c r="PFH183" s="257"/>
      <c r="PFI183" s="257"/>
      <c r="PFJ183" s="257"/>
      <c r="PFK183" s="257"/>
      <c r="PFL183" s="257"/>
      <c r="PFM183" s="257"/>
      <c r="PFN183" s="257"/>
      <c r="PFO183" s="257"/>
      <c r="PFP183" s="257"/>
      <c r="PFQ183" s="257"/>
      <c r="PFR183" s="257"/>
      <c r="PFS183" s="257"/>
      <c r="PFT183" s="257"/>
      <c r="PFU183" s="257"/>
      <c r="PFV183" s="257"/>
      <c r="PFW183" s="257"/>
      <c r="PFX183" s="257"/>
      <c r="PFY183" s="257"/>
      <c r="PFZ183" s="257"/>
      <c r="PGA183" s="257"/>
      <c r="PGB183" s="257"/>
      <c r="PGC183" s="257"/>
      <c r="PGD183" s="257"/>
      <c r="PGE183" s="257"/>
      <c r="PGF183" s="257"/>
      <c r="PGG183" s="257"/>
      <c r="PGH183" s="257"/>
      <c r="PGI183" s="257"/>
      <c r="PGJ183" s="257"/>
      <c r="PGK183" s="257"/>
      <c r="PGL183" s="257"/>
      <c r="PGM183" s="257"/>
      <c r="PGN183" s="257"/>
      <c r="PGO183" s="257"/>
      <c r="PGP183" s="257"/>
      <c r="PGQ183" s="257"/>
      <c r="PGR183" s="257"/>
      <c r="PGS183" s="257"/>
      <c r="PGT183" s="257"/>
      <c r="PGU183" s="257"/>
      <c r="PGV183" s="257"/>
      <c r="PGW183" s="257"/>
      <c r="PGX183" s="257"/>
      <c r="PGY183" s="257"/>
      <c r="PGZ183" s="257"/>
      <c r="PHA183" s="257"/>
      <c r="PHB183" s="257"/>
      <c r="PHC183" s="257"/>
      <c r="PHD183" s="257"/>
      <c r="PHE183" s="257"/>
      <c r="PHF183" s="257"/>
      <c r="PHG183" s="257"/>
      <c r="PHH183" s="257"/>
      <c r="PHI183" s="257"/>
      <c r="PHJ183" s="257"/>
      <c r="PHK183" s="257"/>
      <c r="PHL183" s="257"/>
      <c r="PHM183" s="257"/>
      <c r="PHN183" s="257"/>
      <c r="PHO183" s="257"/>
      <c r="PHP183" s="257"/>
      <c r="PHQ183" s="257"/>
      <c r="PHR183" s="257"/>
      <c r="PHS183" s="257"/>
      <c r="PHT183" s="257"/>
      <c r="PHU183" s="257"/>
      <c r="PHV183" s="257"/>
      <c r="PHW183" s="257"/>
      <c r="PHX183" s="257"/>
      <c r="PHY183" s="257"/>
      <c r="PHZ183" s="257"/>
      <c r="PIA183" s="257"/>
      <c r="PIB183" s="257"/>
      <c r="PIC183" s="257"/>
      <c r="PID183" s="257"/>
      <c r="PIE183" s="257"/>
      <c r="PIF183" s="257"/>
      <c r="PIG183" s="257"/>
      <c r="PIH183" s="257"/>
      <c r="PII183" s="257"/>
      <c r="PIJ183" s="257"/>
      <c r="PIK183" s="257"/>
      <c r="PIL183" s="257"/>
      <c r="PIM183" s="257"/>
      <c r="PIN183" s="257"/>
      <c r="PIO183" s="257"/>
      <c r="PIP183" s="257"/>
      <c r="PIQ183" s="257"/>
      <c r="PIR183" s="257"/>
      <c r="PIS183" s="257"/>
      <c r="PIT183" s="257"/>
      <c r="PIU183" s="257"/>
      <c r="PIV183" s="257"/>
      <c r="PIW183" s="257"/>
      <c r="PIX183" s="257"/>
      <c r="PIY183" s="257"/>
      <c r="PIZ183" s="257"/>
      <c r="PJA183" s="257"/>
      <c r="PJB183" s="257"/>
      <c r="PJC183" s="257"/>
      <c r="PJD183" s="257"/>
      <c r="PJE183" s="257"/>
      <c r="PJF183" s="257"/>
      <c r="PJG183" s="257"/>
      <c r="PJH183" s="257"/>
      <c r="PJI183" s="257"/>
      <c r="PJJ183" s="257"/>
      <c r="PJK183" s="257"/>
      <c r="PJL183" s="257"/>
      <c r="PJM183" s="257"/>
      <c r="PJN183" s="257"/>
      <c r="PJO183" s="257"/>
      <c r="PJP183" s="257"/>
      <c r="PJQ183" s="257"/>
      <c r="PJR183" s="257"/>
      <c r="PJS183" s="257"/>
      <c r="PJT183" s="257"/>
      <c r="PJU183" s="257"/>
      <c r="PJV183" s="257"/>
      <c r="PJW183" s="257"/>
      <c r="PJX183" s="257"/>
      <c r="PJY183" s="257"/>
      <c r="PJZ183" s="257"/>
      <c r="PKA183" s="257"/>
      <c r="PKB183" s="257"/>
      <c r="PKC183" s="257"/>
      <c r="PKD183" s="257"/>
      <c r="PKE183" s="257"/>
      <c r="PKF183" s="257"/>
      <c r="PKG183" s="257"/>
      <c r="PKH183" s="257"/>
      <c r="PKI183" s="257"/>
      <c r="PKJ183" s="257"/>
      <c r="PKK183" s="257"/>
      <c r="PKL183" s="257"/>
      <c r="PKM183" s="257"/>
      <c r="PKN183" s="257"/>
      <c r="PKO183" s="257"/>
      <c r="PKP183" s="257"/>
      <c r="PKQ183" s="257"/>
      <c r="PKR183" s="257"/>
      <c r="PKS183" s="257"/>
      <c r="PKT183" s="257"/>
      <c r="PKU183" s="257"/>
      <c r="PKV183" s="257"/>
      <c r="PKW183" s="257"/>
      <c r="PKX183" s="257"/>
      <c r="PKY183" s="257"/>
      <c r="PKZ183" s="257"/>
      <c r="PLA183" s="257"/>
      <c r="PLB183" s="257"/>
      <c r="PLC183" s="257"/>
      <c r="PLD183" s="257"/>
      <c r="PLE183" s="257"/>
      <c r="PLF183" s="257"/>
      <c r="PLG183" s="257"/>
      <c r="PLH183" s="257"/>
      <c r="PLI183" s="257"/>
      <c r="PLJ183" s="257"/>
      <c r="PLK183" s="257"/>
      <c r="PLL183" s="257"/>
      <c r="PLM183" s="257"/>
      <c r="PLN183" s="257"/>
      <c r="PLO183" s="257"/>
      <c r="PLP183" s="257"/>
      <c r="PLQ183" s="257"/>
      <c r="PLR183" s="257"/>
      <c r="PLS183" s="257"/>
      <c r="PLT183" s="257"/>
      <c r="PLU183" s="257"/>
      <c r="PLV183" s="257"/>
      <c r="PLW183" s="257"/>
      <c r="PLX183" s="257"/>
      <c r="PLY183" s="257"/>
      <c r="PLZ183" s="257"/>
      <c r="PMA183" s="257"/>
      <c r="PMB183" s="257"/>
      <c r="PMC183" s="257"/>
      <c r="PMD183" s="257"/>
      <c r="PME183" s="257"/>
      <c r="PMF183" s="257"/>
      <c r="PMG183" s="257"/>
      <c r="PMH183" s="257"/>
      <c r="PMI183" s="257"/>
      <c r="PMJ183" s="257"/>
      <c r="PMK183" s="257"/>
      <c r="PML183" s="257"/>
      <c r="PMM183" s="257"/>
      <c r="PMN183" s="257"/>
      <c r="PMO183" s="257"/>
      <c r="PMP183" s="257"/>
      <c r="PMQ183" s="257"/>
      <c r="PMR183" s="257"/>
      <c r="PMS183" s="257"/>
      <c r="PMT183" s="257"/>
      <c r="PMU183" s="257"/>
      <c r="PMV183" s="257"/>
      <c r="PMW183" s="257"/>
      <c r="PMX183" s="257"/>
      <c r="PMY183" s="257"/>
      <c r="PMZ183" s="257"/>
      <c r="PNA183" s="257"/>
      <c r="PNB183" s="257"/>
      <c r="PNC183" s="257"/>
      <c r="PND183" s="257"/>
      <c r="PNE183" s="257"/>
      <c r="PNF183" s="257"/>
      <c r="PNG183" s="257"/>
      <c r="PNH183" s="257"/>
      <c r="PNI183" s="257"/>
      <c r="PNJ183" s="257"/>
      <c r="PNK183" s="257"/>
      <c r="PNL183" s="257"/>
      <c r="PNM183" s="257"/>
      <c r="PNN183" s="257"/>
      <c r="PNO183" s="257"/>
      <c r="PNP183" s="257"/>
      <c r="PNQ183" s="257"/>
      <c r="PNR183" s="257"/>
      <c r="PNS183" s="257"/>
      <c r="PNT183" s="257"/>
      <c r="PNU183" s="257"/>
      <c r="PNV183" s="257"/>
      <c r="PNW183" s="257"/>
      <c r="PNX183" s="257"/>
      <c r="PNY183" s="257"/>
      <c r="PNZ183" s="257"/>
      <c r="POA183" s="257"/>
      <c r="POB183" s="257"/>
      <c r="POC183" s="257"/>
      <c r="POD183" s="257"/>
      <c r="POE183" s="257"/>
      <c r="POF183" s="257"/>
      <c r="POG183" s="257"/>
      <c r="POH183" s="257"/>
      <c r="POI183" s="257"/>
      <c r="POJ183" s="257"/>
      <c r="POK183" s="257"/>
      <c r="POL183" s="257"/>
      <c r="POM183" s="257"/>
      <c r="PON183" s="257"/>
      <c r="POO183" s="257"/>
      <c r="POP183" s="257"/>
      <c r="POQ183" s="257"/>
      <c r="POR183" s="257"/>
      <c r="POS183" s="257"/>
      <c r="POT183" s="257"/>
      <c r="POU183" s="257"/>
      <c r="POV183" s="257"/>
      <c r="POW183" s="257"/>
      <c r="POX183" s="257"/>
      <c r="POY183" s="257"/>
      <c r="POZ183" s="257"/>
      <c r="PPA183" s="257"/>
      <c r="PPB183" s="257"/>
      <c r="PPC183" s="257"/>
      <c r="PPD183" s="257"/>
      <c r="PPE183" s="257"/>
      <c r="PPF183" s="257"/>
      <c r="PPG183" s="257"/>
      <c r="PPH183" s="257"/>
      <c r="PPI183" s="257"/>
      <c r="PPJ183" s="257"/>
      <c r="PPK183" s="257"/>
      <c r="PPL183" s="257"/>
      <c r="PPM183" s="257"/>
      <c r="PPN183" s="257"/>
      <c r="PPO183" s="257"/>
      <c r="PPP183" s="257"/>
      <c r="PPQ183" s="257"/>
      <c r="PPR183" s="257"/>
      <c r="PPS183" s="257"/>
      <c r="PPT183" s="257"/>
      <c r="PPU183" s="257"/>
      <c r="PPV183" s="257"/>
      <c r="PPW183" s="257"/>
      <c r="PPX183" s="257"/>
      <c r="PPY183" s="257"/>
      <c r="PPZ183" s="257"/>
      <c r="PQA183" s="257"/>
      <c r="PQB183" s="257"/>
      <c r="PQC183" s="257"/>
      <c r="PQD183" s="257"/>
      <c r="PQE183" s="257"/>
      <c r="PQF183" s="257"/>
      <c r="PQG183" s="257"/>
      <c r="PQH183" s="257"/>
      <c r="PQI183" s="257"/>
      <c r="PQJ183" s="257"/>
      <c r="PQK183" s="257"/>
      <c r="PQL183" s="257"/>
      <c r="PQM183" s="257"/>
      <c r="PQN183" s="257"/>
      <c r="PQO183" s="257"/>
      <c r="PQP183" s="257"/>
      <c r="PQQ183" s="257"/>
      <c r="PQR183" s="257"/>
      <c r="PQS183" s="257"/>
      <c r="PQT183" s="257"/>
      <c r="PQU183" s="257"/>
      <c r="PQV183" s="257"/>
      <c r="PQW183" s="257"/>
      <c r="PQX183" s="257"/>
      <c r="PQY183" s="257"/>
      <c r="PQZ183" s="257"/>
      <c r="PRA183" s="257"/>
      <c r="PRB183" s="257"/>
      <c r="PRC183" s="257"/>
      <c r="PRD183" s="257"/>
      <c r="PRE183" s="257"/>
      <c r="PRF183" s="257"/>
      <c r="PRG183" s="257"/>
      <c r="PRH183" s="257"/>
      <c r="PRI183" s="257"/>
      <c r="PRJ183" s="257"/>
      <c r="PRK183" s="257"/>
      <c r="PRL183" s="257"/>
      <c r="PRM183" s="257"/>
      <c r="PRN183" s="257"/>
      <c r="PRO183" s="257"/>
      <c r="PRP183" s="257"/>
      <c r="PRQ183" s="257"/>
      <c r="PRR183" s="257"/>
      <c r="PRS183" s="257"/>
      <c r="PRT183" s="257"/>
      <c r="PRU183" s="257"/>
      <c r="PRV183" s="257"/>
      <c r="PRW183" s="257"/>
      <c r="PRX183" s="257"/>
      <c r="PRY183" s="257"/>
      <c r="PRZ183" s="257"/>
      <c r="PSA183" s="257"/>
      <c r="PSB183" s="257"/>
      <c r="PSC183" s="257"/>
      <c r="PSD183" s="257"/>
      <c r="PSE183" s="257"/>
      <c r="PSF183" s="257"/>
      <c r="PSG183" s="257"/>
      <c r="PSH183" s="257"/>
      <c r="PSI183" s="257"/>
      <c r="PSJ183" s="257"/>
      <c r="PSK183" s="257"/>
      <c r="PSL183" s="257"/>
      <c r="PSM183" s="257"/>
      <c r="PSN183" s="257"/>
      <c r="PSO183" s="257"/>
      <c r="PSP183" s="257"/>
      <c r="PSQ183" s="257"/>
      <c r="PSR183" s="257"/>
      <c r="PSS183" s="257"/>
      <c r="PST183" s="257"/>
      <c r="PSU183" s="257"/>
      <c r="PSV183" s="257"/>
      <c r="PSW183" s="257"/>
      <c r="PSX183" s="257"/>
      <c r="PSY183" s="257"/>
      <c r="PSZ183" s="257"/>
      <c r="PTA183" s="257"/>
      <c r="PTB183" s="257"/>
      <c r="PTC183" s="257"/>
      <c r="PTD183" s="257"/>
      <c r="PTE183" s="257"/>
      <c r="PTF183" s="257"/>
      <c r="PTG183" s="257"/>
      <c r="PTH183" s="257"/>
      <c r="PTI183" s="257"/>
      <c r="PTJ183" s="257"/>
      <c r="PTK183" s="257"/>
      <c r="PTL183" s="257"/>
      <c r="PTM183" s="257"/>
      <c r="PTN183" s="257"/>
      <c r="PTO183" s="257"/>
      <c r="PTP183" s="257"/>
      <c r="PTQ183" s="257"/>
      <c r="PTR183" s="257"/>
      <c r="PTS183" s="257"/>
      <c r="PTT183" s="257"/>
      <c r="PTU183" s="257"/>
      <c r="PTV183" s="257"/>
      <c r="PTW183" s="257"/>
      <c r="PTX183" s="257"/>
      <c r="PTY183" s="257"/>
      <c r="PTZ183" s="257"/>
      <c r="PUA183" s="257"/>
      <c r="PUB183" s="257"/>
      <c r="PUC183" s="257"/>
      <c r="PUD183" s="257"/>
      <c r="PUE183" s="257"/>
      <c r="PUF183" s="257"/>
      <c r="PUG183" s="257"/>
      <c r="PUH183" s="257"/>
      <c r="PUI183" s="257"/>
      <c r="PUJ183" s="257"/>
      <c r="PUK183" s="257"/>
      <c r="PUL183" s="257"/>
      <c r="PUM183" s="257"/>
      <c r="PUN183" s="257"/>
      <c r="PUO183" s="257"/>
      <c r="PUP183" s="257"/>
      <c r="PUQ183" s="257"/>
      <c r="PUR183" s="257"/>
      <c r="PUS183" s="257"/>
      <c r="PUT183" s="257"/>
      <c r="PUU183" s="257"/>
      <c r="PUV183" s="257"/>
      <c r="PUW183" s="257"/>
      <c r="PUX183" s="257"/>
      <c r="PUY183" s="257"/>
      <c r="PUZ183" s="257"/>
      <c r="PVA183" s="257"/>
      <c r="PVB183" s="257"/>
      <c r="PVC183" s="257"/>
      <c r="PVD183" s="257"/>
      <c r="PVE183" s="257"/>
      <c r="PVF183" s="257"/>
      <c r="PVG183" s="257"/>
      <c r="PVH183" s="257"/>
      <c r="PVI183" s="257"/>
      <c r="PVJ183" s="257"/>
      <c r="PVK183" s="257"/>
      <c r="PVL183" s="257"/>
      <c r="PVM183" s="257"/>
      <c r="PVN183" s="257"/>
      <c r="PVO183" s="257"/>
      <c r="PVP183" s="257"/>
      <c r="PVQ183" s="257"/>
      <c r="PVR183" s="257"/>
      <c r="PVS183" s="257"/>
      <c r="PVT183" s="257"/>
      <c r="PVU183" s="257"/>
      <c r="PVV183" s="257"/>
      <c r="PVW183" s="257"/>
      <c r="PVX183" s="257"/>
      <c r="PVY183" s="257"/>
      <c r="PVZ183" s="257"/>
      <c r="PWA183" s="257"/>
      <c r="PWB183" s="257"/>
      <c r="PWC183" s="257"/>
      <c r="PWD183" s="257"/>
      <c r="PWE183" s="257"/>
      <c r="PWF183" s="257"/>
      <c r="PWG183" s="257"/>
      <c r="PWH183" s="257"/>
      <c r="PWI183" s="257"/>
      <c r="PWJ183" s="257"/>
      <c r="PWK183" s="257"/>
      <c r="PWL183" s="257"/>
      <c r="PWM183" s="257"/>
      <c r="PWN183" s="257"/>
      <c r="PWO183" s="257"/>
      <c r="PWP183" s="257"/>
      <c r="PWQ183" s="257"/>
      <c r="PWR183" s="257"/>
      <c r="PWS183" s="257"/>
      <c r="PWT183" s="257"/>
      <c r="PWU183" s="257"/>
      <c r="PWV183" s="257"/>
      <c r="PWW183" s="257"/>
      <c r="PWX183" s="257"/>
      <c r="PWY183" s="257"/>
      <c r="PWZ183" s="257"/>
      <c r="PXA183" s="257"/>
      <c r="PXB183" s="257"/>
      <c r="PXC183" s="257"/>
      <c r="PXD183" s="257"/>
      <c r="PXE183" s="257"/>
      <c r="PXF183" s="257"/>
      <c r="PXG183" s="257"/>
      <c r="PXH183" s="257"/>
      <c r="PXI183" s="257"/>
      <c r="PXJ183" s="257"/>
      <c r="PXK183" s="257"/>
      <c r="PXL183" s="257"/>
      <c r="PXM183" s="257"/>
      <c r="PXN183" s="257"/>
      <c r="PXO183" s="257"/>
      <c r="PXP183" s="257"/>
      <c r="PXQ183" s="257"/>
      <c r="PXR183" s="257"/>
      <c r="PXS183" s="257"/>
      <c r="PXT183" s="257"/>
      <c r="PXU183" s="257"/>
      <c r="PXV183" s="257"/>
      <c r="PXW183" s="257"/>
      <c r="PXX183" s="257"/>
      <c r="PXY183" s="257"/>
      <c r="PXZ183" s="257"/>
      <c r="PYA183" s="257"/>
      <c r="PYB183" s="257"/>
      <c r="PYC183" s="257"/>
      <c r="PYD183" s="257"/>
      <c r="PYE183" s="257"/>
      <c r="PYF183" s="257"/>
      <c r="PYG183" s="257"/>
      <c r="PYH183" s="257"/>
      <c r="PYI183" s="257"/>
      <c r="PYJ183" s="257"/>
      <c r="PYK183" s="257"/>
      <c r="PYL183" s="257"/>
      <c r="PYM183" s="257"/>
      <c r="PYN183" s="257"/>
      <c r="PYO183" s="257"/>
      <c r="PYP183" s="257"/>
      <c r="PYQ183" s="257"/>
      <c r="PYR183" s="257"/>
      <c r="PYS183" s="257"/>
      <c r="PYT183" s="257"/>
      <c r="PYU183" s="257"/>
      <c r="PYV183" s="257"/>
      <c r="PYW183" s="257"/>
      <c r="PYX183" s="257"/>
      <c r="PYY183" s="257"/>
      <c r="PYZ183" s="257"/>
      <c r="PZA183" s="257"/>
      <c r="PZB183" s="257"/>
      <c r="PZC183" s="257"/>
      <c r="PZD183" s="257"/>
      <c r="PZE183" s="257"/>
      <c r="PZF183" s="257"/>
      <c r="PZG183" s="257"/>
      <c r="PZH183" s="257"/>
      <c r="PZI183" s="257"/>
      <c r="PZJ183" s="257"/>
      <c r="PZK183" s="257"/>
      <c r="PZL183" s="257"/>
      <c r="PZM183" s="257"/>
      <c r="PZN183" s="257"/>
      <c r="PZO183" s="257"/>
      <c r="PZP183" s="257"/>
      <c r="PZQ183" s="257"/>
      <c r="PZR183" s="257"/>
      <c r="PZS183" s="257"/>
      <c r="PZT183" s="257"/>
      <c r="PZU183" s="257"/>
      <c r="PZV183" s="257"/>
      <c r="PZW183" s="257"/>
      <c r="PZX183" s="257"/>
      <c r="PZY183" s="257"/>
      <c r="PZZ183" s="257"/>
      <c r="QAA183" s="257"/>
      <c r="QAB183" s="257"/>
      <c r="QAC183" s="257"/>
      <c r="QAD183" s="257"/>
      <c r="QAE183" s="257"/>
      <c r="QAF183" s="257"/>
      <c r="QAG183" s="257"/>
      <c r="QAH183" s="257"/>
      <c r="QAI183" s="257"/>
      <c r="QAJ183" s="257"/>
      <c r="QAK183" s="257"/>
      <c r="QAL183" s="257"/>
      <c r="QAM183" s="257"/>
      <c r="QAN183" s="257"/>
      <c r="QAO183" s="257"/>
      <c r="QAP183" s="257"/>
      <c r="QAQ183" s="257"/>
      <c r="QAR183" s="257"/>
      <c r="QAS183" s="257"/>
      <c r="QAT183" s="257"/>
      <c r="QAU183" s="257"/>
      <c r="QAV183" s="257"/>
      <c r="QAW183" s="257"/>
      <c r="QAX183" s="257"/>
      <c r="QAY183" s="257"/>
      <c r="QAZ183" s="257"/>
      <c r="QBA183" s="257"/>
      <c r="QBB183" s="257"/>
      <c r="QBC183" s="257"/>
      <c r="QBD183" s="257"/>
      <c r="QBE183" s="257"/>
      <c r="QBF183" s="257"/>
      <c r="QBG183" s="257"/>
      <c r="QBH183" s="257"/>
      <c r="QBI183" s="257"/>
      <c r="QBJ183" s="257"/>
      <c r="QBK183" s="257"/>
      <c r="QBL183" s="257"/>
      <c r="QBM183" s="257"/>
      <c r="QBN183" s="257"/>
      <c r="QBO183" s="257"/>
      <c r="QBP183" s="257"/>
      <c r="QBQ183" s="257"/>
      <c r="QBR183" s="257"/>
      <c r="QBS183" s="257"/>
      <c r="QBT183" s="257"/>
      <c r="QBU183" s="257"/>
      <c r="QBV183" s="257"/>
      <c r="QBW183" s="257"/>
      <c r="QBX183" s="257"/>
      <c r="QBY183" s="257"/>
      <c r="QBZ183" s="257"/>
      <c r="QCA183" s="257"/>
      <c r="QCB183" s="257"/>
      <c r="QCC183" s="257"/>
      <c r="QCD183" s="257"/>
      <c r="QCE183" s="257"/>
      <c r="QCF183" s="257"/>
      <c r="QCG183" s="257"/>
      <c r="QCH183" s="257"/>
      <c r="QCI183" s="257"/>
      <c r="QCJ183" s="257"/>
      <c r="QCK183" s="257"/>
      <c r="QCL183" s="257"/>
      <c r="QCM183" s="257"/>
      <c r="QCN183" s="257"/>
      <c r="QCO183" s="257"/>
      <c r="QCP183" s="257"/>
      <c r="QCQ183" s="257"/>
      <c r="QCR183" s="257"/>
      <c r="QCS183" s="257"/>
      <c r="QCT183" s="257"/>
      <c r="QCU183" s="257"/>
      <c r="QCV183" s="257"/>
      <c r="QCW183" s="257"/>
      <c r="QCX183" s="257"/>
      <c r="QCY183" s="257"/>
      <c r="QCZ183" s="257"/>
      <c r="QDA183" s="257"/>
      <c r="QDB183" s="257"/>
      <c r="QDC183" s="257"/>
      <c r="QDD183" s="257"/>
      <c r="QDE183" s="257"/>
      <c r="QDF183" s="257"/>
      <c r="QDG183" s="257"/>
      <c r="QDH183" s="257"/>
      <c r="QDI183" s="257"/>
      <c r="QDJ183" s="257"/>
      <c r="QDK183" s="257"/>
      <c r="QDL183" s="257"/>
      <c r="QDM183" s="257"/>
      <c r="QDN183" s="257"/>
      <c r="QDO183" s="257"/>
      <c r="QDP183" s="257"/>
      <c r="QDQ183" s="257"/>
      <c r="QDR183" s="257"/>
      <c r="QDS183" s="257"/>
      <c r="QDT183" s="257"/>
      <c r="QDU183" s="257"/>
      <c r="QDV183" s="257"/>
      <c r="QDW183" s="257"/>
      <c r="QDX183" s="257"/>
      <c r="QDY183" s="257"/>
      <c r="QDZ183" s="257"/>
      <c r="QEA183" s="257"/>
      <c r="QEB183" s="257"/>
      <c r="QEC183" s="257"/>
      <c r="QED183" s="257"/>
      <c r="QEE183" s="257"/>
      <c r="QEF183" s="257"/>
      <c r="QEG183" s="257"/>
      <c r="QEH183" s="257"/>
      <c r="QEI183" s="257"/>
      <c r="QEJ183" s="257"/>
      <c r="QEK183" s="257"/>
      <c r="QEL183" s="257"/>
      <c r="QEM183" s="257"/>
      <c r="QEN183" s="257"/>
      <c r="QEO183" s="257"/>
      <c r="QEP183" s="257"/>
      <c r="QEQ183" s="257"/>
      <c r="QER183" s="257"/>
      <c r="QES183" s="257"/>
      <c r="QET183" s="257"/>
      <c r="QEU183" s="257"/>
      <c r="QEV183" s="257"/>
      <c r="QEW183" s="257"/>
      <c r="QEX183" s="257"/>
      <c r="QEY183" s="257"/>
      <c r="QEZ183" s="257"/>
      <c r="QFA183" s="257"/>
      <c r="QFB183" s="257"/>
      <c r="QFC183" s="257"/>
      <c r="QFD183" s="257"/>
      <c r="QFE183" s="257"/>
      <c r="QFF183" s="257"/>
      <c r="QFG183" s="257"/>
      <c r="QFH183" s="257"/>
      <c r="QFI183" s="257"/>
      <c r="QFJ183" s="257"/>
      <c r="QFK183" s="257"/>
      <c r="QFL183" s="257"/>
      <c r="QFM183" s="257"/>
      <c r="QFN183" s="257"/>
      <c r="QFO183" s="257"/>
      <c r="QFP183" s="257"/>
      <c r="QFQ183" s="257"/>
      <c r="QFR183" s="257"/>
      <c r="QFS183" s="257"/>
      <c r="QFT183" s="257"/>
      <c r="QFU183" s="257"/>
      <c r="QFV183" s="257"/>
      <c r="QFW183" s="257"/>
      <c r="QFX183" s="257"/>
      <c r="QFY183" s="257"/>
      <c r="QFZ183" s="257"/>
      <c r="QGA183" s="257"/>
      <c r="QGB183" s="257"/>
      <c r="QGC183" s="257"/>
      <c r="QGD183" s="257"/>
      <c r="QGE183" s="257"/>
      <c r="QGF183" s="257"/>
      <c r="QGG183" s="257"/>
      <c r="QGH183" s="257"/>
      <c r="QGI183" s="257"/>
      <c r="QGJ183" s="257"/>
      <c r="QGK183" s="257"/>
      <c r="QGL183" s="257"/>
      <c r="QGM183" s="257"/>
      <c r="QGN183" s="257"/>
      <c r="QGO183" s="257"/>
      <c r="QGP183" s="257"/>
      <c r="QGQ183" s="257"/>
      <c r="QGR183" s="257"/>
      <c r="QGS183" s="257"/>
      <c r="QGT183" s="257"/>
      <c r="QGU183" s="257"/>
      <c r="QGV183" s="257"/>
      <c r="QGW183" s="257"/>
      <c r="QGX183" s="257"/>
      <c r="QGY183" s="257"/>
      <c r="QGZ183" s="257"/>
      <c r="QHA183" s="257"/>
      <c r="QHB183" s="257"/>
      <c r="QHC183" s="257"/>
      <c r="QHD183" s="257"/>
      <c r="QHE183" s="257"/>
      <c r="QHF183" s="257"/>
      <c r="QHG183" s="257"/>
      <c r="QHH183" s="257"/>
      <c r="QHI183" s="257"/>
      <c r="QHJ183" s="257"/>
      <c r="QHK183" s="257"/>
      <c r="QHL183" s="257"/>
      <c r="QHM183" s="257"/>
      <c r="QHN183" s="257"/>
      <c r="QHO183" s="257"/>
      <c r="QHP183" s="257"/>
      <c r="QHQ183" s="257"/>
      <c r="QHR183" s="257"/>
      <c r="QHS183" s="257"/>
      <c r="QHT183" s="257"/>
      <c r="QHU183" s="257"/>
      <c r="QHV183" s="257"/>
      <c r="QHW183" s="257"/>
      <c r="QHX183" s="257"/>
      <c r="QHY183" s="257"/>
      <c r="QHZ183" s="257"/>
      <c r="QIA183" s="257"/>
      <c r="QIB183" s="257"/>
      <c r="QIC183" s="257"/>
      <c r="QID183" s="257"/>
      <c r="QIE183" s="257"/>
      <c r="QIF183" s="257"/>
      <c r="QIG183" s="257"/>
      <c r="QIH183" s="257"/>
      <c r="QII183" s="257"/>
      <c r="QIJ183" s="257"/>
      <c r="QIK183" s="257"/>
      <c r="QIL183" s="257"/>
      <c r="QIM183" s="257"/>
      <c r="QIN183" s="257"/>
      <c r="QIO183" s="257"/>
      <c r="QIP183" s="257"/>
      <c r="QIQ183" s="257"/>
      <c r="QIR183" s="257"/>
      <c r="QIS183" s="257"/>
      <c r="QIT183" s="257"/>
      <c r="QIU183" s="257"/>
      <c r="QIV183" s="257"/>
      <c r="QIW183" s="257"/>
      <c r="QIX183" s="257"/>
      <c r="QIY183" s="257"/>
      <c r="QIZ183" s="257"/>
      <c r="QJA183" s="257"/>
      <c r="QJB183" s="257"/>
      <c r="QJC183" s="257"/>
      <c r="QJD183" s="257"/>
      <c r="QJE183" s="257"/>
      <c r="QJF183" s="257"/>
      <c r="QJG183" s="257"/>
      <c r="QJH183" s="257"/>
      <c r="QJI183" s="257"/>
      <c r="QJJ183" s="257"/>
      <c r="QJK183" s="257"/>
      <c r="QJL183" s="257"/>
      <c r="QJM183" s="257"/>
      <c r="QJN183" s="257"/>
      <c r="QJO183" s="257"/>
      <c r="QJP183" s="257"/>
      <c r="QJQ183" s="257"/>
      <c r="QJR183" s="257"/>
      <c r="QJS183" s="257"/>
      <c r="QJT183" s="257"/>
      <c r="QJU183" s="257"/>
      <c r="QJV183" s="257"/>
      <c r="QJW183" s="257"/>
      <c r="QJX183" s="257"/>
      <c r="QJY183" s="257"/>
      <c r="QJZ183" s="257"/>
      <c r="QKA183" s="257"/>
      <c r="QKB183" s="257"/>
      <c r="QKC183" s="257"/>
      <c r="QKD183" s="257"/>
      <c r="QKE183" s="257"/>
      <c r="QKF183" s="257"/>
      <c r="QKG183" s="257"/>
      <c r="QKH183" s="257"/>
      <c r="QKI183" s="257"/>
      <c r="QKJ183" s="257"/>
      <c r="QKK183" s="257"/>
      <c r="QKL183" s="257"/>
      <c r="QKM183" s="257"/>
      <c r="QKN183" s="257"/>
      <c r="QKO183" s="257"/>
      <c r="QKP183" s="257"/>
      <c r="QKQ183" s="257"/>
      <c r="QKR183" s="257"/>
      <c r="QKS183" s="257"/>
      <c r="QKT183" s="257"/>
      <c r="QKU183" s="257"/>
      <c r="QKV183" s="257"/>
      <c r="QKW183" s="257"/>
      <c r="QKX183" s="257"/>
      <c r="QKY183" s="257"/>
      <c r="QKZ183" s="257"/>
      <c r="QLA183" s="257"/>
      <c r="QLB183" s="257"/>
      <c r="QLC183" s="257"/>
      <c r="QLD183" s="257"/>
      <c r="QLE183" s="257"/>
      <c r="QLF183" s="257"/>
      <c r="QLG183" s="257"/>
      <c r="QLH183" s="257"/>
      <c r="QLI183" s="257"/>
      <c r="QLJ183" s="257"/>
      <c r="QLK183" s="257"/>
      <c r="QLL183" s="257"/>
      <c r="QLM183" s="257"/>
      <c r="QLN183" s="257"/>
      <c r="QLO183" s="257"/>
      <c r="QLP183" s="257"/>
      <c r="QLQ183" s="257"/>
      <c r="QLR183" s="257"/>
      <c r="QLS183" s="257"/>
      <c r="QLT183" s="257"/>
      <c r="QLU183" s="257"/>
      <c r="QLV183" s="257"/>
      <c r="QLW183" s="257"/>
      <c r="QLX183" s="257"/>
      <c r="QLY183" s="257"/>
      <c r="QLZ183" s="257"/>
      <c r="QMA183" s="257"/>
      <c r="QMB183" s="257"/>
      <c r="QMC183" s="257"/>
      <c r="QMD183" s="257"/>
      <c r="QME183" s="257"/>
      <c r="QMF183" s="257"/>
      <c r="QMG183" s="257"/>
      <c r="QMH183" s="257"/>
      <c r="QMI183" s="257"/>
      <c r="QMJ183" s="257"/>
      <c r="QMK183" s="257"/>
      <c r="QML183" s="257"/>
      <c r="QMM183" s="257"/>
      <c r="QMN183" s="257"/>
      <c r="QMO183" s="257"/>
      <c r="QMP183" s="257"/>
      <c r="QMQ183" s="257"/>
      <c r="QMR183" s="257"/>
      <c r="QMS183" s="257"/>
      <c r="QMT183" s="257"/>
      <c r="QMU183" s="257"/>
      <c r="QMV183" s="257"/>
      <c r="QMW183" s="257"/>
      <c r="QMX183" s="257"/>
      <c r="QMY183" s="257"/>
      <c r="QMZ183" s="257"/>
      <c r="QNA183" s="257"/>
      <c r="QNB183" s="257"/>
      <c r="QNC183" s="257"/>
      <c r="QND183" s="257"/>
      <c r="QNE183" s="257"/>
      <c r="QNF183" s="257"/>
      <c r="QNG183" s="257"/>
      <c r="QNH183" s="257"/>
      <c r="QNI183" s="257"/>
      <c r="QNJ183" s="257"/>
      <c r="QNK183" s="257"/>
      <c r="QNL183" s="257"/>
      <c r="QNM183" s="257"/>
      <c r="QNN183" s="257"/>
      <c r="QNO183" s="257"/>
      <c r="QNP183" s="257"/>
      <c r="QNQ183" s="257"/>
      <c r="QNR183" s="257"/>
      <c r="QNS183" s="257"/>
      <c r="QNT183" s="257"/>
      <c r="QNU183" s="257"/>
      <c r="QNV183" s="257"/>
      <c r="QNW183" s="257"/>
      <c r="QNX183" s="257"/>
      <c r="QNY183" s="257"/>
      <c r="QNZ183" s="257"/>
      <c r="QOA183" s="257"/>
      <c r="QOB183" s="257"/>
      <c r="QOC183" s="257"/>
      <c r="QOD183" s="257"/>
      <c r="QOE183" s="257"/>
      <c r="QOF183" s="257"/>
      <c r="QOG183" s="257"/>
      <c r="QOH183" s="257"/>
      <c r="QOI183" s="257"/>
      <c r="QOJ183" s="257"/>
      <c r="QOK183" s="257"/>
      <c r="QOL183" s="257"/>
      <c r="QOM183" s="257"/>
      <c r="QON183" s="257"/>
      <c r="QOO183" s="257"/>
      <c r="QOP183" s="257"/>
      <c r="QOQ183" s="257"/>
      <c r="QOR183" s="257"/>
      <c r="QOS183" s="257"/>
      <c r="QOT183" s="257"/>
      <c r="QOU183" s="257"/>
      <c r="QOV183" s="257"/>
      <c r="QOW183" s="257"/>
      <c r="QOX183" s="257"/>
      <c r="QOY183" s="257"/>
      <c r="QOZ183" s="257"/>
      <c r="QPA183" s="257"/>
      <c r="QPB183" s="257"/>
      <c r="QPC183" s="257"/>
      <c r="QPD183" s="257"/>
      <c r="QPE183" s="257"/>
      <c r="QPF183" s="257"/>
      <c r="QPG183" s="257"/>
      <c r="QPH183" s="257"/>
      <c r="QPI183" s="257"/>
      <c r="QPJ183" s="257"/>
      <c r="QPK183" s="257"/>
      <c r="QPL183" s="257"/>
      <c r="QPM183" s="257"/>
      <c r="QPN183" s="257"/>
      <c r="QPO183" s="257"/>
      <c r="QPP183" s="257"/>
      <c r="QPQ183" s="257"/>
      <c r="QPR183" s="257"/>
      <c r="QPS183" s="257"/>
      <c r="QPT183" s="257"/>
      <c r="QPU183" s="257"/>
      <c r="QPV183" s="257"/>
      <c r="QPW183" s="257"/>
      <c r="QPX183" s="257"/>
      <c r="QPY183" s="257"/>
      <c r="QPZ183" s="257"/>
      <c r="QQA183" s="257"/>
      <c r="QQB183" s="257"/>
      <c r="QQC183" s="257"/>
      <c r="QQD183" s="257"/>
      <c r="QQE183" s="257"/>
      <c r="QQF183" s="257"/>
      <c r="QQG183" s="257"/>
      <c r="QQH183" s="257"/>
      <c r="QQI183" s="257"/>
      <c r="QQJ183" s="257"/>
      <c r="QQK183" s="257"/>
      <c r="QQL183" s="257"/>
      <c r="QQM183" s="257"/>
      <c r="QQN183" s="257"/>
      <c r="QQO183" s="257"/>
      <c r="QQP183" s="257"/>
      <c r="QQQ183" s="257"/>
      <c r="QQR183" s="257"/>
      <c r="QQS183" s="257"/>
      <c r="QQT183" s="257"/>
      <c r="QQU183" s="257"/>
      <c r="QQV183" s="257"/>
      <c r="QQW183" s="257"/>
      <c r="QQX183" s="257"/>
      <c r="QQY183" s="257"/>
      <c r="QQZ183" s="257"/>
      <c r="QRA183" s="257"/>
      <c r="QRB183" s="257"/>
      <c r="QRC183" s="257"/>
      <c r="QRD183" s="257"/>
      <c r="QRE183" s="257"/>
      <c r="QRF183" s="257"/>
      <c r="QRG183" s="257"/>
      <c r="QRH183" s="257"/>
      <c r="QRI183" s="257"/>
      <c r="QRJ183" s="257"/>
      <c r="QRK183" s="257"/>
      <c r="QRL183" s="257"/>
      <c r="QRM183" s="257"/>
      <c r="QRN183" s="257"/>
      <c r="QRO183" s="257"/>
      <c r="QRP183" s="257"/>
      <c r="QRQ183" s="257"/>
      <c r="QRR183" s="257"/>
      <c r="QRS183" s="257"/>
      <c r="QRT183" s="257"/>
      <c r="QRU183" s="257"/>
      <c r="QRV183" s="257"/>
      <c r="QRW183" s="257"/>
      <c r="QRX183" s="257"/>
      <c r="QRY183" s="257"/>
      <c r="QRZ183" s="257"/>
      <c r="QSA183" s="257"/>
      <c r="QSB183" s="257"/>
      <c r="QSC183" s="257"/>
      <c r="QSD183" s="257"/>
      <c r="QSE183" s="257"/>
      <c r="QSF183" s="257"/>
      <c r="QSG183" s="257"/>
      <c r="QSH183" s="257"/>
      <c r="QSI183" s="257"/>
      <c r="QSJ183" s="257"/>
      <c r="QSK183" s="257"/>
      <c r="QSL183" s="257"/>
      <c r="QSM183" s="257"/>
      <c r="QSN183" s="257"/>
      <c r="QSO183" s="257"/>
      <c r="QSP183" s="257"/>
      <c r="QSQ183" s="257"/>
      <c r="QSR183" s="257"/>
      <c r="QSS183" s="257"/>
      <c r="QST183" s="257"/>
      <c r="QSU183" s="257"/>
      <c r="QSV183" s="257"/>
      <c r="QSW183" s="257"/>
      <c r="QSX183" s="257"/>
      <c r="QSY183" s="257"/>
      <c r="QSZ183" s="257"/>
      <c r="QTA183" s="257"/>
      <c r="QTB183" s="257"/>
      <c r="QTC183" s="257"/>
      <c r="QTD183" s="257"/>
      <c r="QTE183" s="257"/>
      <c r="QTF183" s="257"/>
      <c r="QTG183" s="257"/>
      <c r="QTH183" s="257"/>
      <c r="QTI183" s="257"/>
      <c r="QTJ183" s="257"/>
      <c r="QTK183" s="257"/>
      <c r="QTL183" s="257"/>
      <c r="QTM183" s="257"/>
      <c r="QTN183" s="257"/>
      <c r="QTO183" s="257"/>
      <c r="QTP183" s="257"/>
      <c r="QTQ183" s="257"/>
      <c r="QTR183" s="257"/>
      <c r="QTS183" s="257"/>
      <c r="QTT183" s="257"/>
      <c r="QTU183" s="257"/>
      <c r="QTV183" s="257"/>
      <c r="QTW183" s="257"/>
      <c r="QTX183" s="257"/>
      <c r="QTY183" s="257"/>
      <c r="QTZ183" s="257"/>
      <c r="QUA183" s="257"/>
      <c r="QUB183" s="257"/>
      <c r="QUC183" s="257"/>
      <c r="QUD183" s="257"/>
      <c r="QUE183" s="257"/>
      <c r="QUF183" s="257"/>
      <c r="QUG183" s="257"/>
      <c r="QUH183" s="257"/>
      <c r="QUI183" s="257"/>
      <c r="QUJ183" s="257"/>
      <c r="QUK183" s="257"/>
      <c r="QUL183" s="257"/>
      <c r="QUM183" s="257"/>
      <c r="QUN183" s="257"/>
      <c r="QUO183" s="257"/>
      <c r="QUP183" s="257"/>
      <c r="QUQ183" s="257"/>
      <c r="QUR183" s="257"/>
      <c r="QUS183" s="257"/>
      <c r="QUT183" s="257"/>
      <c r="QUU183" s="257"/>
      <c r="QUV183" s="257"/>
      <c r="QUW183" s="257"/>
      <c r="QUX183" s="257"/>
      <c r="QUY183" s="257"/>
      <c r="QUZ183" s="257"/>
      <c r="QVA183" s="257"/>
      <c r="QVB183" s="257"/>
      <c r="QVC183" s="257"/>
      <c r="QVD183" s="257"/>
      <c r="QVE183" s="257"/>
      <c r="QVF183" s="257"/>
      <c r="QVG183" s="257"/>
      <c r="QVH183" s="257"/>
      <c r="QVI183" s="257"/>
      <c r="QVJ183" s="257"/>
      <c r="QVK183" s="257"/>
      <c r="QVL183" s="257"/>
      <c r="QVM183" s="257"/>
      <c r="QVN183" s="257"/>
      <c r="QVO183" s="257"/>
      <c r="QVP183" s="257"/>
      <c r="QVQ183" s="257"/>
      <c r="QVR183" s="257"/>
      <c r="QVS183" s="257"/>
      <c r="QVT183" s="257"/>
      <c r="QVU183" s="257"/>
      <c r="QVV183" s="257"/>
      <c r="QVW183" s="257"/>
      <c r="QVX183" s="257"/>
      <c r="QVY183" s="257"/>
      <c r="QVZ183" s="257"/>
      <c r="QWA183" s="257"/>
      <c r="QWB183" s="257"/>
      <c r="QWC183" s="257"/>
      <c r="QWD183" s="257"/>
      <c r="QWE183" s="257"/>
      <c r="QWF183" s="257"/>
      <c r="QWG183" s="257"/>
      <c r="QWH183" s="257"/>
      <c r="QWI183" s="257"/>
      <c r="QWJ183" s="257"/>
      <c r="QWK183" s="257"/>
      <c r="QWL183" s="257"/>
      <c r="QWM183" s="257"/>
      <c r="QWN183" s="257"/>
      <c r="QWO183" s="257"/>
      <c r="QWP183" s="257"/>
      <c r="QWQ183" s="257"/>
      <c r="QWR183" s="257"/>
      <c r="QWS183" s="257"/>
      <c r="QWT183" s="257"/>
      <c r="QWU183" s="257"/>
      <c r="QWV183" s="257"/>
      <c r="QWW183" s="257"/>
      <c r="QWX183" s="257"/>
      <c r="QWY183" s="257"/>
      <c r="QWZ183" s="257"/>
      <c r="QXA183" s="257"/>
      <c r="QXB183" s="257"/>
      <c r="QXC183" s="257"/>
      <c r="QXD183" s="257"/>
      <c r="QXE183" s="257"/>
      <c r="QXF183" s="257"/>
      <c r="QXG183" s="257"/>
      <c r="QXH183" s="257"/>
      <c r="QXI183" s="257"/>
      <c r="QXJ183" s="257"/>
      <c r="QXK183" s="257"/>
      <c r="QXL183" s="257"/>
      <c r="QXM183" s="257"/>
      <c r="QXN183" s="257"/>
      <c r="QXO183" s="257"/>
      <c r="QXP183" s="257"/>
      <c r="QXQ183" s="257"/>
      <c r="QXR183" s="257"/>
      <c r="QXS183" s="257"/>
      <c r="QXT183" s="257"/>
      <c r="QXU183" s="257"/>
      <c r="QXV183" s="257"/>
      <c r="QXW183" s="257"/>
      <c r="QXX183" s="257"/>
      <c r="QXY183" s="257"/>
      <c r="QXZ183" s="257"/>
      <c r="QYA183" s="257"/>
      <c r="QYB183" s="257"/>
      <c r="QYC183" s="257"/>
      <c r="QYD183" s="257"/>
      <c r="QYE183" s="257"/>
      <c r="QYF183" s="257"/>
      <c r="QYG183" s="257"/>
      <c r="QYH183" s="257"/>
      <c r="QYI183" s="257"/>
      <c r="QYJ183" s="257"/>
      <c r="QYK183" s="257"/>
      <c r="QYL183" s="257"/>
      <c r="QYM183" s="257"/>
      <c r="QYN183" s="257"/>
      <c r="QYO183" s="257"/>
      <c r="QYP183" s="257"/>
      <c r="QYQ183" s="257"/>
      <c r="QYR183" s="257"/>
      <c r="QYS183" s="257"/>
      <c r="QYT183" s="257"/>
      <c r="QYU183" s="257"/>
      <c r="QYV183" s="257"/>
      <c r="QYW183" s="257"/>
      <c r="QYX183" s="257"/>
      <c r="QYY183" s="257"/>
      <c r="QYZ183" s="257"/>
      <c r="QZA183" s="257"/>
      <c r="QZB183" s="257"/>
      <c r="QZC183" s="257"/>
      <c r="QZD183" s="257"/>
      <c r="QZE183" s="257"/>
      <c r="QZF183" s="257"/>
      <c r="QZG183" s="257"/>
      <c r="QZH183" s="257"/>
      <c r="QZI183" s="257"/>
      <c r="QZJ183" s="257"/>
      <c r="QZK183" s="257"/>
      <c r="QZL183" s="257"/>
      <c r="QZM183" s="257"/>
      <c r="QZN183" s="257"/>
      <c r="QZO183" s="257"/>
      <c r="QZP183" s="257"/>
      <c r="QZQ183" s="257"/>
      <c r="QZR183" s="257"/>
      <c r="QZS183" s="257"/>
      <c r="QZT183" s="257"/>
      <c r="QZU183" s="257"/>
      <c r="QZV183" s="257"/>
      <c r="QZW183" s="257"/>
      <c r="QZX183" s="257"/>
      <c r="QZY183" s="257"/>
      <c r="QZZ183" s="257"/>
      <c r="RAA183" s="257"/>
      <c r="RAB183" s="257"/>
      <c r="RAC183" s="257"/>
      <c r="RAD183" s="257"/>
      <c r="RAE183" s="257"/>
      <c r="RAF183" s="257"/>
      <c r="RAG183" s="257"/>
      <c r="RAH183" s="257"/>
      <c r="RAI183" s="257"/>
      <c r="RAJ183" s="257"/>
      <c r="RAK183" s="257"/>
      <c r="RAL183" s="257"/>
      <c r="RAM183" s="257"/>
      <c r="RAN183" s="257"/>
      <c r="RAO183" s="257"/>
      <c r="RAP183" s="257"/>
      <c r="RAQ183" s="257"/>
      <c r="RAR183" s="257"/>
      <c r="RAS183" s="257"/>
      <c r="RAT183" s="257"/>
      <c r="RAU183" s="257"/>
      <c r="RAV183" s="257"/>
      <c r="RAW183" s="257"/>
      <c r="RAX183" s="257"/>
      <c r="RAY183" s="257"/>
      <c r="RAZ183" s="257"/>
      <c r="RBA183" s="257"/>
      <c r="RBB183" s="257"/>
      <c r="RBC183" s="257"/>
      <c r="RBD183" s="257"/>
      <c r="RBE183" s="257"/>
      <c r="RBF183" s="257"/>
      <c r="RBG183" s="257"/>
      <c r="RBH183" s="257"/>
      <c r="RBI183" s="257"/>
      <c r="RBJ183" s="257"/>
      <c r="RBK183" s="257"/>
      <c r="RBL183" s="257"/>
      <c r="RBM183" s="257"/>
      <c r="RBN183" s="257"/>
      <c r="RBO183" s="257"/>
      <c r="RBP183" s="257"/>
      <c r="RBQ183" s="257"/>
      <c r="RBR183" s="257"/>
      <c r="RBS183" s="257"/>
      <c r="RBT183" s="257"/>
      <c r="RBU183" s="257"/>
      <c r="RBV183" s="257"/>
      <c r="RBW183" s="257"/>
      <c r="RBX183" s="257"/>
      <c r="RBY183" s="257"/>
      <c r="RBZ183" s="257"/>
      <c r="RCA183" s="257"/>
      <c r="RCB183" s="257"/>
      <c r="RCC183" s="257"/>
      <c r="RCD183" s="257"/>
      <c r="RCE183" s="257"/>
      <c r="RCF183" s="257"/>
      <c r="RCG183" s="257"/>
      <c r="RCH183" s="257"/>
      <c r="RCI183" s="257"/>
      <c r="RCJ183" s="257"/>
      <c r="RCK183" s="257"/>
      <c r="RCL183" s="257"/>
      <c r="RCM183" s="257"/>
      <c r="RCN183" s="257"/>
      <c r="RCO183" s="257"/>
      <c r="RCP183" s="257"/>
      <c r="RCQ183" s="257"/>
      <c r="RCR183" s="257"/>
      <c r="RCS183" s="257"/>
      <c r="RCT183" s="257"/>
      <c r="RCU183" s="257"/>
      <c r="RCV183" s="257"/>
      <c r="RCW183" s="257"/>
      <c r="RCX183" s="257"/>
      <c r="RCY183" s="257"/>
      <c r="RCZ183" s="257"/>
      <c r="RDA183" s="257"/>
      <c r="RDB183" s="257"/>
      <c r="RDC183" s="257"/>
      <c r="RDD183" s="257"/>
      <c r="RDE183" s="257"/>
      <c r="RDF183" s="257"/>
      <c r="RDG183" s="257"/>
      <c r="RDH183" s="257"/>
      <c r="RDI183" s="257"/>
      <c r="RDJ183" s="257"/>
      <c r="RDK183" s="257"/>
      <c r="RDL183" s="257"/>
      <c r="RDM183" s="257"/>
      <c r="RDN183" s="257"/>
      <c r="RDO183" s="257"/>
      <c r="RDP183" s="257"/>
      <c r="RDQ183" s="257"/>
      <c r="RDR183" s="257"/>
      <c r="RDS183" s="257"/>
      <c r="RDT183" s="257"/>
      <c r="RDU183" s="257"/>
      <c r="RDV183" s="257"/>
      <c r="RDW183" s="257"/>
      <c r="RDX183" s="257"/>
      <c r="RDY183" s="257"/>
      <c r="RDZ183" s="257"/>
      <c r="REA183" s="257"/>
      <c r="REB183" s="257"/>
      <c r="REC183" s="257"/>
      <c r="RED183" s="257"/>
      <c r="REE183" s="257"/>
      <c r="REF183" s="257"/>
      <c r="REG183" s="257"/>
      <c r="REH183" s="257"/>
      <c r="REI183" s="257"/>
      <c r="REJ183" s="257"/>
      <c r="REK183" s="257"/>
      <c r="REL183" s="257"/>
      <c r="REM183" s="257"/>
      <c r="REN183" s="257"/>
      <c r="REO183" s="257"/>
      <c r="REP183" s="257"/>
      <c r="REQ183" s="257"/>
      <c r="RER183" s="257"/>
      <c r="RES183" s="257"/>
      <c r="RET183" s="257"/>
      <c r="REU183" s="257"/>
      <c r="REV183" s="257"/>
      <c r="REW183" s="257"/>
      <c r="REX183" s="257"/>
      <c r="REY183" s="257"/>
      <c r="REZ183" s="257"/>
      <c r="RFA183" s="257"/>
      <c r="RFB183" s="257"/>
      <c r="RFC183" s="257"/>
      <c r="RFD183" s="257"/>
      <c r="RFE183" s="257"/>
      <c r="RFF183" s="257"/>
      <c r="RFG183" s="257"/>
      <c r="RFH183" s="257"/>
      <c r="RFI183" s="257"/>
      <c r="RFJ183" s="257"/>
      <c r="RFK183" s="257"/>
      <c r="RFL183" s="257"/>
      <c r="RFM183" s="257"/>
      <c r="RFN183" s="257"/>
      <c r="RFO183" s="257"/>
      <c r="RFP183" s="257"/>
      <c r="RFQ183" s="257"/>
      <c r="RFR183" s="257"/>
      <c r="RFS183" s="257"/>
      <c r="RFT183" s="257"/>
      <c r="RFU183" s="257"/>
      <c r="RFV183" s="257"/>
      <c r="RFW183" s="257"/>
      <c r="RFX183" s="257"/>
      <c r="RFY183" s="257"/>
      <c r="RFZ183" s="257"/>
      <c r="RGA183" s="257"/>
      <c r="RGB183" s="257"/>
      <c r="RGC183" s="257"/>
      <c r="RGD183" s="257"/>
      <c r="RGE183" s="257"/>
      <c r="RGF183" s="257"/>
      <c r="RGG183" s="257"/>
      <c r="RGH183" s="257"/>
      <c r="RGI183" s="257"/>
      <c r="RGJ183" s="257"/>
      <c r="RGK183" s="257"/>
      <c r="RGL183" s="257"/>
      <c r="RGM183" s="257"/>
      <c r="RGN183" s="257"/>
      <c r="RGO183" s="257"/>
      <c r="RGP183" s="257"/>
      <c r="RGQ183" s="257"/>
      <c r="RGR183" s="257"/>
      <c r="RGS183" s="257"/>
      <c r="RGT183" s="257"/>
      <c r="RGU183" s="257"/>
      <c r="RGV183" s="257"/>
      <c r="RGW183" s="257"/>
      <c r="RGX183" s="257"/>
      <c r="RGY183" s="257"/>
      <c r="RGZ183" s="257"/>
      <c r="RHA183" s="257"/>
      <c r="RHB183" s="257"/>
      <c r="RHC183" s="257"/>
      <c r="RHD183" s="257"/>
      <c r="RHE183" s="257"/>
      <c r="RHF183" s="257"/>
      <c r="RHG183" s="257"/>
      <c r="RHH183" s="257"/>
      <c r="RHI183" s="257"/>
      <c r="RHJ183" s="257"/>
      <c r="RHK183" s="257"/>
      <c r="RHL183" s="257"/>
      <c r="RHM183" s="257"/>
      <c r="RHN183" s="257"/>
      <c r="RHO183" s="257"/>
      <c r="RHP183" s="257"/>
      <c r="RHQ183" s="257"/>
      <c r="RHR183" s="257"/>
      <c r="RHS183" s="257"/>
      <c r="RHT183" s="257"/>
      <c r="RHU183" s="257"/>
      <c r="RHV183" s="257"/>
      <c r="RHW183" s="257"/>
      <c r="RHX183" s="257"/>
      <c r="RHY183" s="257"/>
      <c r="RHZ183" s="257"/>
      <c r="RIA183" s="257"/>
      <c r="RIB183" s="257"/>
      <c r="RIC183" s="257"/>
      <c r="RID183" s="257"/>
      <c r="RIE183" s="257"/>
      <c r="RIF183" s="257"/>
      <c r="RIG183" s="257"/>
      <c r="RIH183" s="257"/>
      <c r="RII183" s="257"/>
      <c r="RIJ183" s="257"/>
      <c r="RIK183" s="257"/>
      <c r="RIL183" s="257"/>
      <c r="RIM183" s="257"/>
      <c r="RIN183" s="257"/>
      <c r="RIO183" s="257"/>
      <c r="RIP183" s="257"/>
      <c r="RIQ183" s="257"/>
      <c r="RIR183" s="257"/>
      <c r="RIS183" s="257"/>
      <c r="RIT183" s="257"/>
      <c r="RIU183" s="257"/>
      <c r="RIV183" s="257"/>
      <c r="RIW183" s="257"/>
      <c r="RIX183" s="257"/>
      <c r="RIY183" s="257"/>
      <c r="RIZ183" s="257"/>
      <c r="RJA183" s="257"/>
      <c r="RJB183" s="257"/>
      <c r="RJC183" s="257"/>
      <c r="RJD183" s="257"/>
      <c r="RJE183" s="257"/>
      <c r="RJF183" s="257"/>
      <c r="RJG183" s="257"/>
      <c r="RJH183" s="257"/>
      <c r="RJI183" s="257"/>
      <c r="RJJ183" s="257"/>
      <c r="RJK183" s="257"/>
      <c r="RJL183" s="257"/>
      <c r="RJM183" s="257"/>
      <c r="RJN183" s="257"/>
      <c r="RJO183" s="257"/>
      <c r="RJP183" s="257"/>
      <c r="RJQ183" s="257"/>
      <c r="RJR183" s="257"/>
      <c r="RJS183" s="257"/>
      <c r="RJT183" s="257"/>
      <c r="RJU183" s="257"/>
      <c r="RJV183" s="257"/>
      <c r="RJW183" s="257"/>
      <c r="RJX183" s="257"/>
      <c r="RJY183" s="257"/>
      <c r="RJZ183" s="257"/>
      <c r="RKA183" s="257"/>
      <c r="RKB183" s="257"/>
      <c r="RKC183" s="257"/>
      <c r="RKD183" s="257"/>
      <c r="RKE183" s="257"/>
      <c r="RKF183" s="257"/>
      <c r="RKG183" s="257"/>
      <c r="RKH183" s="257"/>
      <c r="RKI183" s="257"/>
      <c r="RKJ183" s="257"/>
      <c r="RKK183" s="257"/>
      <c r="RKL183" s="257"/>
      <c r="RKM183" s="257"/>
      <c r="RKN183" s="257"/>
      <c r="RKO183" s="257"/>
      <c r="RKP183" s="257"/>
      <c r="RKQ183" s="257"/>
      <c r="RKR183" s="257"/>
      <c r="RKS183" s="257"/>
      <c r="RKT183" s="257"/>
      <c r="RKU183" s="257"/>
      <c r="RKV183" s="257"/>
      <c r="RKW183" s="257"/>
      <c r="RKX183" s="257"/>
      <c r="RKY183" s="257"/>
      <c r="RKZ183" s="257"/>
      <c r="RLA183" s="257"/>
      <c r="RLB183" s="257"/>
      <c r="RLC183" s="257"/>
      <c r="RLD183" s="257"/>
      <c r="RLE183" s="257"/>
      <c r="RLF183" s="257"/>
      <c r="RLG183" s="257"/>
      <c r="RLH183" s="257"/>
      <c r="RLI183" s="257"/>
      <c r="RLJ183" s="257"/>
      <c r="RLK183" s="257"/>
      <c r="RLL183" s="257"/>
      <c r="RLM183" s="257"/>
      <c r="RLN183" s="257"/>
      <c r="RLO183" s="257"/>
      <c r="RLP183" s="257"/>
      <c r="RLQ183" s="257"/>
      <c r="RLR183" s="257"/>
      <c r="RLS183" s="257"/>
      <c r="RLT183" s="257"/>
      <c r="RLU183" s="257"/>
      <c r="RLV183" s="257"/>
      <c r="RLW183" s="257"/>
      <c r="RLX183" s="257"/>
      <c r="RLY183" s="257"/>
      <c r="RLZ183" s="257"/>
      <c r="RMA183" s="257"/>
      <c r="RMB183" s="257"/>
      <c r="RMC183" s="257"/>
      <c r="RMD183" s="257"/>
      <c r="RME183" s="257"/>
      <c r="RMF183" s="257"/>
      <c r="RMG183" s="257"/>
      <c r="RMH183" s="257"/>
      <c r="RMI183" s="257"/>
      <c r="RMJ183" s="257"/>
      <c r="RMK183" s="257"/>
      <c r="RML183" s="257"/>
      <c r="RMM183" s="257"/>
      <c r="RMN183" s="257"/>
      <c r="RMO183" s="257"/>
      <c r="RMP183" s="257"/>
      <c r="RMQ183" s="257"/>
      <c r="RMR183" s="257"/>
      <c r="RMS183" s="257"/>
      <c r="RMT183" s="257"/>
      <c r="RMU183" s="257"/>
      <c r="RMV183" s="257"/>
      <c r="RMW183" s="257"/>
      <c r="RMX183" s="257"/>
      <c r="RMY183" s="257"/>
      <c r="RMZ183" s="257"/>
      <c r="RNA183" s="257"/>
      <c r="RNB183" s="257"/>
      <c r="RNC183" s="257"/>
      <c r="RND183" s="257"/>
      <c r="RNE183" s="257"/>
      <c r="RNF183" s="257"/>
      <c r="RNG183" s="257"/>
      <c r="RNH183" s="257"/>
      <c r="RNI183" s="257"/>
      <c r="RNJ183" s="257"/>
      <c r="RNK183" s="257"/>
      <c r="RNL183" s="257"/>
      <c r="RNM183" s="257"/>
      <c r="RNN183" s="257"/>
      <c r="RNO183" s="257"/>
      <c r="RNP183" s="257"/>
      <c r="RNQ183" s="257"/>
      <c r="RNR183" s="257"/>
      <c r="RNS183" s="257"/>
      <c r="RNT183" s="257"/>
      <c r="RNU183" s="257"/>
      <c r="RNV183" s="257"/>
      <c r="RNW183" s="257"/>
      <c r="RNX183" s="257"/>
      <c r="RNY183" s="257"/>
      <c r="RNZ183" s="257"/>
      <c r="ROA183" s="257"/>
      <c r="ROB183" s="257"/>
      <c r="ROC183" s="257"/>
      <c r="ROD183" s="257"/>
      <c r="ROE183" s="257"/>
      <c r="ROF183" s="257"/>
      <c r="ROG183" s="257"/>
      <c r="ROH183" s="257"/>
      <c r="ROI183" s="257"/>
      <c r="ROJ183" s="257"/>
      <c r="ROK183" s="257"/>
      <c r="ROL183" s="257"/>
      <c r="ROM183" s="257"/>
      <c r="RON183" s="257"/>
      <c r="ROO183" s="257"/>
      <c r="ROP183" s="257"/>
      <c r="ROQ183" s="257"/>
      <c r="ROR183" s="257"/>
      <c r="ROS183" s="257"/>
      <c r="ROT183" s="257"/>
      <c r="ROU183" s="257"/>
      <c r="ROV183" s="257"/>
      <c r="ROW183" s="257"/>
      <c r="ROX183" s="257"/>
      <c r="ROY183" s="257"/>
      <c r="ROZ183" s="257"/>
      <c r="RPA183" s="257"/>
      <c r="RPB183" s="257"/>
      <c r="RPC183" s="257"/>
      <c r="RPD183" s="257"/>
      <c r="RPE183" s="257"/>
      <c r="RPF183" s="257"/>
      <c r="RPG183" s="257"/>
      <c r="RPH183" s="257"/>
      <c r="RPI183" s="257"/>
      <c r="RPJ183" s="257"/>
      <c r="RPK183" s="257"/>
      <c r="RPL183" s="257"/>
      <c r="RPM183" s="257"/>
      <c r="RPN183" s="257"/>
      <c r="RPO183" s="257"/>
      <c r="RPP183" s="257"/>
      <c r="RPQ183" s="257"/>
      <c r="RPR183" s="257"/>
      <c r="RPS183" s="257"/>
      <c r="RPT183" s="257"/>
      <c r="RPU183" s="257"/>
      <c r="RPV183" s="257"/>
      <c r="RPW183" s="257"/>
      <c r="RPX183" s="257"/>
      <c r="RPY183" s="257"/>
      <c r="RPZ183" s="257"/>
      <c r="RQA183" s="257"/>
      <c r="RQB183" s="257"/>
      <c r="RQC183" s="257"/>
      <c r="RQD183" s="257"/>
      <c r="RQE183" s="257"/>
      <c r="RQF183" s="257"/>
      <c r="RQG183" s="257"/>
      <c r="RQH183" s="257"/>
      <c r="RQI183" s="257"/>
      <c r="RQJ183" s="257"/>
      <c r="RQK183" s="257"/>
      <c r="RQL183" s="257"/>
      <c r="RQM183" s="257"/>
      <c r="RQN183" s="257"/>
      <c r="RQO183" s="257"/>
      <c r="RQP183" s="257"/>
      <c r="RQQ183" s="257"/>
      <c r="RQR183" s="257"/>
      <c r="RQS183" s="257"/>
      <c r="RQT183" s="257"/>
      <c r="RQU183" s="257"/>
      <c r="RQV183" s="257"/>
      <c r="RQW183" s="257"/>
      <c r="RQX183" s="257"/>
      <c r="RQY183" s="257"/>
      <c r="RQZ183" s="257"/>
      <c r="RRA183" s="257"/>
      <c r="RRB183" s="257"/>
      <c r="RRC183" s="257"/>
      <c r="RRD183" s="257"/>
      <c r="RRE183" s="257"/>
      <c r="RRF183" s="257"/>
      <c r="RRG183" s="257"/>
      <c r="RRH183" s="257"/>
      <c r="RRI183" s="257"/>
      <c r="RRJ183" s="257"/>
      <c r="RRK183" s="257"/>
      <c r="RRL183" s="257"/>
      <c r="RRM183" s="257"/>
      <c r="RRN183" s="257"/>
      <c r="RRO183" s="257"/>
      <c r="RRP183" s="257"/>
      <c r="RRQ183" s="257"/>
      <c r="RRR183" s="257"/>
      <c r="RRS183" s="257"/>
      <c r="RRT183" s="257"/>
      <c r="RRU183" s="257"/>
      <c r="RRV183" s="257"/>
      <c r="RRW183" s="257"/>
      <c r="RRX183" s="257"/>
      <c r="RRY183" s="257"/>
      <c r="RRZ183" s="257"/>
      <c r="RSA183" s="257"/>
      <c r="RSB183" s="257"/>
      <c r="RSC183" s="257"/>
      <c r="RSD183" s="257"/>
      <c r="RSE183" s="257"/>
      <c r="RSF183" s="257"/>
      <c r="RSG183" s="257"/>
      <c r="RSH183" s="257"/>
      <c r="RSI183" s="257"/>
      <c r="RSJ183" s="257"/>
      <c r="RSK183" s="257"/>
      <c r="RSL183" s="257"/>
      <c r="RSM183" s="257"/>
      <c r="RSN183" s="257"/>
      <c r="RSO183" s="257"/>
      <c r="RSP183" s="257"/>
      <c r="RSQ183" s="257"/>
      <c r="RSR183" s="257"/>
      <c r="RSS183" s="257"/>
      <c r="RST183" s="257"/>
      <c r="RSU183" s="257"/>
      <c r="RSV183" s="257"/>
      <c r="RSW183" s="257"/>
      <c r="RSX183" s="257"/>
      <c r="RSY183" s="257"/>
      <c r="RSZ183" s="257"/>
      <c r="RTA183" s="257"/>
      <c r="RTB183" s="257"/>
      <c r="RTC183" s="257"/>
      <c r="RTD183" s="257"/>
      <c r="RTE183" s="257"/>
      <c r="RTF183" s="257"/>
      <c r="RTG183" s="257"/>
      <c r="RTH183" s="257"/>
      <c r="RTI183" s="257"/>
      <c r="RTJ183" s="257"/>
      <c r="RTK183" s="257"/>
      <c r="RTL183" s="257"/>
      <c r="RTM183" s="257"/>
      <c r="RTN183" s="257"/>
      <c r="RTO183" s="257"/>
      <c r="RTP183" s="257"/>
      <c r="RTQ183" s="257"/>
      <c r="RTR183" s="257"/>
      <c r="RTS183" s="257"/>
      <c r="RTT183" s="257"/>
      <c r="RTU183" s="257"/>
      <c r="RTV183" s="257"/>
      <c r="RTW183" s="257"/>
      <c r="RTX183" s="257"/>
      <c r="RTY183" s="257"/>
      <c r="RTZ183" s="257"/>
      <c r="RUA183" s="257"/>
      <c r="RUB183" s="257"/>
      <c r="RUC183" s="257"/>
      <c r="RUD183" s="257"/>
      <c r="RUE183" s="257"/>
      <c r="RUF183" s="257"/>
      <c r="RUG183" s="257"/>
      <c r="RUH183" s="257"/>
      <c r="RUI183" s="257"/>
      <c r="RUJ183" s="257"/>
      <c r="RUK183" s="257"/>
      <c r="RUL183" s="257"/>
      <c r="RUM183" s="257"/>
      <c r="RUN183" s="257"/>
      <c r="RUO183" s="257"/>
      <c r="RUP183" s="257"/>
      <c r="RUQ183" s="257"/>
      <c r="RUR183" s="257"/>
      <c r="RUS183" s="257"/>
      <c r="RUT183" s="257"/>
      <c r="RUU183" s="257"/>
      <c r="RUV183" s="257"/>
      <c r="RUW183" s="257"/>
      <c r="RUX183" s="257"/>
      <c r="RUY183" s="257"/>
      <c r="RUZ183" s="257"/>
      <c r="RVA183" s="257"/>
      <c r="RVB183" s="257"/>
      <c r="RVC183" s="257"/>
      <c r="RVD183" s="257"/>
      <c r="RVE183" s="257"/>
      <c r="RVF183" s="257"/>
      <c r="RVG183" s="257"/>
      <c r="RVH183" s="257"/>
      <c r="RVI183" s="257"/>
      <c r="RVJ183" s="257"/>
      <c r="RVK183" s="257"/>
      <c r="RVL183" s="257"/>
      <c r="RVM183" s="257"/>
      <c r="RVN183" s="257"/>
      <c r="RVO183" s="257"/>
      <c r="RVP183" s="257"/>
      <c r="RVQ183" s="257"/>
      <c r="RVR183" s="257"/>
      <c r="RVS183" s="257"/>
      <c r="RVT183" s="257"/>
      <c r="RVU183" s="257"/>
      <c r="RVV183" s="257"/>
      <c r="RVW183" s="257"/>
      <c r="RVX183" s="257"/>
      <c r="RVY183" s="257"/>
      <c r="RVZ183" s="257"/>
      <c r="RWA183" s="257"/>
      <c r="RWB183" s="257"/>
      <c r="RWC183" s="257"/>
      <c r="RWD183" s="257"/>
      <c r="RWE183" s="257"/>
      <c r="RWF183" s="257"/>
      <c r="RWG183" s="257"/>
      <c r="RWH183" s="257"/>
      <c r="RWI183" s="257"/>
      <c r="RWJ183" s="257"/>
      <c r="RWK183" s="257"/>
      <c r="RWL183" s="257"/>
      <c r="RWM183" s="257"/>
      <c r="RWN183" s="257"/>
      <c r="RWO183" s="257"/>
      <c r="RWP183" s="257"/>
      <c r="RWQ183" s="257"/>
      <c r="RWR183" s="257"/>
      <c r="RWS183" s="257"/>
      <c r="RWT183" s="257"/>
      <c r="RWU183" s="257"/>
      <c r="RWV183" s="257"/>
      <c r="RWW183" s="257"/>
      <c r="RWX183" s="257"/>
      <c r="RWY183" s="257"/>
      <c r="RWZ183" s="257"/>
      <c r="RXA183" s="257"/>
      <c r="RXB183" s="257"/>
      <c r="RXC183" s="257"/>
      <c r="RXD183" s="257"/>
      <c r="RXE183" s="257"/>
      <c r="RXF183" s="257"/>
      <c r="RXG183" s="257"/>
      <c r="RXH183" s="257"/>
      <c r="RXI183" s="257"/>
      <c r="RXJ183" s="257"/>
      <c r="RXK183" s="257"/>
      <c r="RXL183" s="257"/>
      <c r="RXM183" s="257"/>
      <c r="RXN183" s="257"/>
      <c r="RXO183" s="257"/>
      <c r="RXP183" s="257"/>
      <c r="RXQ183" s="257"/>
      <c r="RXR183" s="257"/>
      <c r="RXS183" s="257"/>
      <c r="RXT183" s="257"/>
      <c r="RXU183" s="257"/>
      <c r="RXV183" s="257"/>
      <c r="RXW183" s="257"/>
      <c r="RXX183" s="257"/>
      <c r="RXY183" s="257"/>
      <c r="RXZ183" s="257"/>
      <c r="RYA183" s="257"/>
      <c r="RYB183" s="257"/>
      <c r="RYC183" s="257"/>
      <c r="RYD183" s="257"/>
      <c r="RYE183" s="257"/>
      <c r="RYF183" s="257"/>
      <c r="RYG183" s="257"/>
      <c r="RYH183" s="257"/>
      <c r="RYI183" s="257"/>
      <c r="RYJ183" s="257"/>
      <c r="RYK183" s="257"/>
      <c r="RYL183" s="257"/>
      <c r="RYM183" s="257"/>
      <c r="RYN183" s="257"/>
      <c r="RYO183" s="257"/>
      <c r="RYP183" s="257"/>
      <c r="RYQ183" s="257"/>
      <c r="RYR183" s="257"/>
      <c r="RYS183" s="257"/>
      <c r="RYT183" s="257"/>
      <c r="RYU183" s="257"/>
      <c r="RYV183" s="257"/>
      <c r="RYW183" s="257"/>
      <c r="RYX183" s="257"/>
      <c r="RYY183" s="257"/>
      <c r="RYZ183" s="257"/>
      <c r="RZA183" s="257"/>
      <c r="RZB183" s="257"/>
      <c r="RZC183" s="257"/>
      <c r="RZD183" s="257"/>
      <c r="RZE183" s="257"/>
      <c r="RZF183" s="257"/>
      <c r="RZG183" s="257"/>
      <c r="RZH183" s="257"/>
      <c r="RZI183" s="257"/>
      <c r="RZJ183" s="257"/>
      <c r="RZK183" s="257"/>
      <c r="RZL183" s="257"/>
      <c r="RZM183" s="257"/>
      <c r="RZN183" s="257"/>
      <c r="RZO183" s="257"/>
      <c r="RZP183" s="257"/>
      <c r="RZQ183" s="257"/>
      <c r="RZR183" s="257"/>
      <c r="RZS183" s="257"/>
      <c r="RZT183" s="257"/>
      <c r="RZU183" s="257"/>
      <c r="RZV183" s="257"/>
      <c r="RZW183" s="257"/>
      <c r="RZX183" s="257"/>
      <c r="RZY183" s="257"/>
      <c r="RZZ183" s="257"/>
      <c r="SAA183" s="257"/>
      <c r="SAB183" s="257"/>
      <c r="SAC183" s="257"/>
      <c r="SAD183" s="257"/>
      <c r="SAE183" s="257"/>
      <c r="SAF183" s="257"/>
      <c r="SAG183" s="257"/>
      <c r="SAH183" s="257"/>
      <c r="SAI183" s="257"/>
      <c r="SAJ183" s="257"/>
      <c r="SAK183" s="257"/>
      <c r="SAL183" s="257"/>
      <c r="SAM183" s="257"/>
      <c r="SAN183" s="257"/>
      <c r="SAO183" s="257"/>
      <c r="SAP183" s="257"/>
      <c r="SAQ183" s="257"/>
      <c r="SAR183" s="257"/>
      <c r="SAS183" s="257"/>
      <c r="SAT183" s="257"/>
      <c r="SAU183" s="257"/>
      <c r="SAV183" s="257"/>
      <c r="SAW183" s="257"/>
      <c r="SAX183" s="257"/>
      <c r="SAY183" s="257"/>
      <c r="SAZ183" s="257"/>
      <c r="SBA183" s="257"/>
      <c r="SBB183" s="257"/>
      <c r="SBC183" s="257"/>
      <c r="SBD183" s="257"/>
      <c r="SBE183" s="257"/>
      <c r="SBF183" s="257"/>
      <c r="SBG183" s="257"/>
      <c r="SBH183" s="257"/>
      <c r="SBI183" s="257"/>
      <c r="SBJ183" s="257"/>
      <c r="SBK183" s="257"/>
      <c r="SBL183" s="257"/>
      <c r="SBM183" s="257"/>
      <c r="SBN183" s="257"/>
      <c r="SBO183" s="257"/>
      <c r="SBP183" s="257"/>
      <c r="SBQ183" s="257"/>
      <c r="SBR183" s="257"/>
      <c r="SBS183" s="257"/>
      <c r="SBT183" s="257"/>
      <c r="SBU183" s="257"/>
      <c r="SBV183" s="257"/>
      <c r="SBW183" s="257"/>
      <c r="SBX183" s="257"/>
      <c r="SBY183" s="257"/>
      <c r="SBZ183" s="257"/>
      <c r="SCA183" s="257"/>
      <c r="SCB183" s="257"/>
      <c r="SCC183" s="257"/>
      <c r="SCD183" s="257"/>
      <c r="SCE183" s="257"/>
      <c r="SCF183" s="257"/>
      <c r="SCG183" s="257"/>
      <c r="SCH183" s="257"/>
      <c r="SCI183" s="257"/>
      <c r="SCJ183" s="257"/>
      <c r="SCK183" s="257"/>
      <c r="SCL183" s="257"/>
      <c r="SCM183" s="257"/>
      <c r="SCN183" s="257"/>
      <c r="SCO183" s="257"/>
      <c r="SCP183" s="257"/>
      <c r="SCQ183" s="257"/>
      <c r="SCR183" s="257"/>
      <c r="SCS183" s="257"/>
      <c r="SCT183" s="257"/>
      <c r="SCU183" s="257"/>
      <c r="SCV183" s="257"/>
      <c r="SCW183" s="257"/>
      <c r="SCX183" s="257"/>
      <c r="SCY183" s="257"/>
      <c r="SCZ183" s="257"/>
      <c r="SDA183" s="257"/>
      <c r="SDB183" s="257"/>
      <c r="SDC183" s="257"/>
      <c r="SDD183" s="257"/>
      <c r="SDE183" s="257"/>
      <c r="SDF183" s="257"/>
      <c r="SDG183" s="257"/>
      <c r="SDH183" s="257"/>
      <c r="SDI183" s="257"/>
      <c r="SDJ183" s="257"/>
      <c r="SDK183" s="257"/>
      <c r="SDL183" s="257"/>
      <c r="SDM183" s="257"/>
      <c r="SDN183" s="257"/>
      <c r="SDO183" s="257"/>
      <c r="SDP183" s="257"/>
      <c r="SDQ183" s="257"/>
      <c r="SDR183" s="257"/>
      <c r="SDS183" s="257"/>
      <c r="SDT183" s="257"/>
      <c r="SDU183" s="257"/>
      <c r="SDV183" s="257"/>
      <c r="SDW183" s="257"/>
      <c r="SDX183" s="257"/>
      <c r="SDY183" s="257"/>
      <c r="SDZ183" s="257"/>
      <c r="SEA183" s="257"/>
      <c r="SEB183" s="257"/>
      <c r="SEC183" s="257"/>
      <c r="SED183" s="257"/>
      <c r="SEE183" s="257"/>
      <c r="SEF183" s="257"/>
      <c r="SEG183" s="257"/>
      <c r="SEH183" s="257"/>
      <c r="SEI183" s="257"/>
      <c r="SEJ183" s="257"/>
      <c r="SEK183" s="257"/>
      <c r="SEL183" s="257"/>
      <c r="SEM183" s="257"/>
      <c r="SEN183" s="257"/>
      <c r="SEO183" s="257"/>
      <c r="SEP183" s="257"/>
      <c r="SEQ183" s="257"/>
      <c r="SER183" s="257"/>
      <c r="SES183" s="257"/>
      <c r="SET183" s="257"/>
      <c r="SEU183" s="257"/>
      <c r="SEV183" s="257"/>
      <c r="SEW183" s="257"/>
      <c r="SEX183" s="257"/>
      <c r="SEY183" s="257"/>
      <c r="SEZ183" s="257"/>
      <c r="SFA183" s="257"/>
      <c r="SFB183" s="257"/>
      <c r="SFC183" s="257"/>
      <c r="SFD183" s="257"/>
      <c r="SFE183" s="257"/>
      <c r="SFF183" s="257"/>
      <c r="SFG183" s="257"/>
      <c r="SFH183" s="257"/>
      <c r="SFI183" s="257"/>
      <c r="SFJ183" s="257"/>
      <c r="SFK183" s="257"/>
      <c r="SFL183" s="257"/>
      <c r="SFM183" s="257"/>
      <c r="SFN183" s="257"/>
      <c r="SFO183" s="257"/>
      <c r="SFP183" s="257"/>
      <c r="SFQ183" s="257"/>
      <c r="SFR183" s="257"/>
      <c r="SFS183" s="257"/>
      <c r="SFT183" s="257"/>
      <c r="SFU183" s="257"/>
      <c r="SFV183" s="257"/>
      <c r="SFW183" s="257"/>
      <c r="SFX183" s="257"/>
      <c r="SFY183" s="257"/>
      <c r="SFZ183" s="257"/>
      <c r="SGA183" s="257"/>
      <c r="SGB183" s="257"/>
      <c r="SGC183" s="257"/>
      <c r="SGD183" s="257"/>
      <c r="SGE183" s="257"/>
      <c r="SGF183" s="257"/>
      <c r="SGG183" s="257"/>
      <c r="SGH183" s="257"/>
      <c r="SGI183" s="257"/>
      <c r="SGJ183" s="257"/>
      <c r="SGK183" s="257"/>
      <c r="SGL183" s="257"/>
      <c r="SGM183" s="257"/>
      <c r="SGN183" s="257"/>
      <c r="SGO183" s="257"/>
      <c r="SGP183" s="257"/>
      <c r="SGQ183" s="257"/>
      <c r="SGR183" s="257"/>
      <c r="SGS183" s="257"/>
      <c r="SGT183" s="257"/>
      <c r="SGU183" s="257"/>
      <c r="SGV183" s="257"/>
      <c r="SGW183" s="257"/>
      <c r="SGX183" s="257"/>
      <c r="SGY183" s="257"/>
      <c r="SGZ183" s="257"/>
      <c r="SHA183" s="257"/>
      <c r="SHB183" s="257"/>
      <c r="SHC183" s="257"/>
      <c r="SHD183" s="257"/>
      <c r="SHE183" s="257"/>
      <c r="SHF183" s="257"/>
      <c r="SHG183" s="257"/>
      <c r="SHH183" s="257"/>
      <c r="SHI183" s="257"/>
      <c r="SHJ183" s="257"/>
      <c r="SHK183" s="257"/>
      <c r="SHL183" s="257"/>
      <c r="SHM183" s="257"/>
      <c r="SHN183" s="257"/>
      <c r="SHO183" s="257"/>
      <c r="SHP183" s="257"/>
      <c r="SHQ183" s="257"/>
      <c r="SHR183" s="257"/>
      <c r="SHS183" s="257"/>
      <c r="SHT183" s="257"/>
      <c r="SHU183" s="257"/>
      <c r="SHV183" s="257"/>
      <c r="SHW183" s="257"/>
      <c r="SHX183" s="257"/>
      <c r="SHY183" s="257"/>
      <c r="SHZ183" s="257"/>
      <c r="SIA183" s="257"/>
      <c r="SIB183" s="257"/>
      <c r="SIC183" s="257"/>
      <c r="SID183" s="257"/>
      <c r="SIE183" s="257"/>
      <c r="SIF183" s="257"/>
      <c r="SIG183" s="257"/>
      <c r="SIH183" s="257"/>
      <c r="SII183" s="257"/>
      <c r="SIJ183" s="257"/>
      <c r="SIK183" s="257"/>
      <c r="SIL183" s="257"/>
      <c r="SIM183" s="257"/>
      <c r="SIN183" s="257"/>
      <c r="SIO183" s="257"/>
      <c r="SIP183" s="257"/>
      <c r="SIQ183" s="257"/>
      <c r="SIR183" s="257"/>
      <c r="SIS183" s="257"/>
      <c r="SIT183" s="257"/>
      <c r="SIU183" s="257"/>
      <c r="SIV183" s="257"/>
      <c r="SIW183" s="257"/>
      <c r="SIX183" s="257"/>
      <c r="SIY183" s="257"/>
      <c r="SIZ183" s="257"/>
      <c r="SJA183" s="257"/>
      <c r="SJB183" s="257"/>
      <c r="SJC183" s="257"/>
      <c r="SJD183" s="257"/>
      <c r="SJE183" s="257"/>
      <c r="SJF183" s="257"/>
      <c r="SJG183" s="257"/>
      <c r="SJH183" s="257"/>
      <c r="SJI183" s="257"/>
      <c r="SJJ183" s="257"/>
      <c r="SJK183" s="257"/>
      <c r="SJL183" s="257"/>
      <c r="SJM183" s="257"/>
      <c r="SJN183" s="257"/>
      <c r="SJO183" s="257"/>
      <c r="SJP183" s="257"/>
      <c r="SJQ183" s="257"/>
      <c r="SJR183" s="257"/>
      <c r="SJS183" s="257"/>
      <c r="SJT183" s="257"/>
      <c r="SJU183" s="257"/>
      <c r="SJV183" s="257"/>
      <c r="SJW183" s="257"/>
      <c r="SJX183" s="257"/>
      <c r="SJY183" s="257"/>
      <c r="SJZ183" s="257"/>
      <c r="SKA183" s="257"/>
      <c r="SKB183" s="257"/>
      <c r="SKC183" s="257"/>
      <c r="SKD183" s="257"/>
      <c r="SKE183" s="257"/>
      <c r="SKF183" s="257"/>
      <c r="SKG183" s="257"/>
      <c r="SKH183" s="257"/>
      <c r="SKI183" s="257"/>
      <c r="SKJ183" s="257"/>
      <c r="SKK183" s="257"/>
      <c r="SKL183" s="257"/>
      <c r="SKM183" s="257"/>
      <c r="SKN183" s="257"/>
      <c r="SKO183" s="257"/>
      <c r="SKP183" s="257"/>
      <c r="SKQ183" s="257"/>
      <c r="SKR183" s="257"/>
      <c r="SKS183" s="257"/>
      <c r="SKT183" s="257"/>
      <c r="SKU183" s="257"/>
      <c r="SKV183" s="257"/>
      <c r="SKW183" s="257"/>
      <c r="SKX183" s="257"/>
      <c r="SKY183" s="257"/>
      <c r="SKZ183" s="257"/>
      <c r="SLA183" s="257"/>
      <c r="SLB183" s="257"/>
      <c r="SLC183" s="257"/>
      <c r="SLD183" s="257"/>
      <c r="SLE183" s="257"/>
      <c r="SLF183" s="257"/>
      <c r="SLG183" s="257"/>
      <c r="SLH183" s="257"/>
      <c r="SLI183" s="257"/>
      <c r="SLJ183" s="257"/>
      <c r="SLK183" s="257"/>
      <c r="SLL183" s="257"/>
      <c r="SLM183" s="257"/>
      <c r="SLN183" s="257"/>
      <c r="SLO183" s="257"/>
      <c r="SLP183" s="257"/>
      <c r="SLQ183" s="257"/>
      <c r="SLR183" s="257"/>
      <c r="SLS183" s="257"/>
      <c r="SLT183" s="257"/>
      <c r="SLU183" s="257"/>
      <c r="SLV183" s="257"/>
      <c r="SLW183" s="257"/>
      <c r="SLX183" s="257"/>
      <c r="SLY183" s="257"/>
      <c r="SLZ183" s="257"/>
      <c r="SMA183" s="257"/>
      <c r="SMB183" s="257"/>
      <c r="SMC183" s="257"/>
      <c r="SMD183" s="257"/>
      <c r="SME183" s="257"/>
      <c r="SMF183" s="257"/>
      <c r="SMG183" s="257"/>
      <c r="SMH183" s="257"/>
      <c r="SMI183" s="257"/>
      <c r="SMJ183" s="257"/>
      <c r="SMK183" s="257"/>
      <c r="SML183" s="257"/>
      <c r="SMM183" s="257"/>
      <c r="SMN183" s="257"/>
      <c r="SMO183" s="257"/>
      <c r="SMP183" s="257"/>
      <c r="SMQ183" s="257"/>
      <c r="SMR183" s="257"/>
      <c r="SMS183" s="257"/>
      <c r="SMT183" s="257"/>
      <c r="SMU183" s="257"/>
      <c r="SMV183" s="257"/>
      <c r="SMW183" s="257"/>
      <c r="SMX183" s="257"/>
      <c r="SMY183" s="257"/>
      <c r="SMZ183" s="257"/>
      <c r="SNA183" s="257"/>
      <c r="SNB183" s="257"/>
      <c r="SNC183" s="257"/>
      <c r="SND183" s="257"/>
      <c r="SNE183" s="257"/>
      <c r="SNF183" s="257"/>
      <c r="SNG183" s="257"/>
      <c r="SNH183" s="257"/>
      <c r="SNI183" s="257"/>
      <c r="SNJ183" s="257"/>
      <c r="SNK183" s="257"/>
      <c r="SNL183" s="257"/>
      <c r="SNM183" s="257"/>
      <c r="SNN183" s="257"/>
      <c r="SNO183" s="257"/>
      <c r="SNP183" s="257"/>
      <c r="SNQ183" s="257"/>
      <c r="SNR183" s="257"/>
      <c r="SNS183" s="257"/>
      <c r="SNT183" s="257"/>
      <c r="SNU183" s="257"/>
      <c r="SNV183" s="257"/>
      <c r="SNW183" s="257"/>
      <c r="SNX183" s="257"/>
      <c r="SNY183" s="257"/>
      <c r="SNZ183" s="257"/>
      <c r="SOA183" s="257"/>
      <c r="SOB183" s="257"/>
      <c r="SOC183" s="257"/>
      <c r="SOD183" s="257"/>
      <c r="SOE183" s="257"/>
      <c r="SOF183" s="257"/>
      <c r="SOG183" s="257"/>
      <c r="SOH183" s="257"/>
      <c r="SOI183" s="257"/>
      <c r="SOJ183" s="257"/>
      <c r="SOK183" s="257"/>
      <c r="SOL183" s="257"/>
      <c r="SOM183" s="257"/>
      <c r="SON183" s="257"/>
      <c r="SOO183" s="257"/>
      <c r="SOP183" s="257"/>
      <c r="SOQ183" s="257"/>
      <c r="SOR183" s="257"/>
      <c r="SOS183" s="257"/>
      <c r="SOT183" s="257"/>
      <c r="SOU183" s="257"/>
      <c r="SOV183" s="257"/>
      <c r="SOW183" s="257"/>
      <c r="SOX183" s="257"/>
      <c r="SOY183" s="257"/>
      <c r="SOZ183" s="257"/>
      <c r="SPA183" s="257"/>
      <c r="SPB183" s="257"/>
      <c r="SPC183" s="257"/>
      <c r="SPD183" s="257"/>
      <c r="SPE183" s="257"/>
      <c r="SPF183" s="257"/>
      <c r="SPG183" s="257"/>
      <c r="SPH183" s="257"/>
      <c r="SPI183" s="257"/>
      <c r="SPJ183" s="257"/>
      <c r="SPK183" s="257"/>
      <c r="SPL183" s="257"/>
      <c r="SPM183" s="257"/>
      <c r="SPN183" s="257"/>
      <c r="SPO183" s="257"/>
      <c r="SPP183" s="257"/>
      <c r="SPQ183" s="257"/>
      <c r="SPR183" s="257"/>
      <c r="SPS183" s="257"/>
      <c r="SPT183" s="257"/>
      <c r="SPU183" s="257"/>
      <c r="SPV183" s="257"/>
      <c r="SPW183" s="257"/>
      <c r="SPX183" s="257"/>
      <c r="SPY183" s="257"/>
      <c r="SPZ183" s="257"/>
      <c r="SQA183" s="257"/>
      <c r="SQB183" s="257"/>
      <c r="SQC183" s="257"/>
      <c r="SQD183" s="257"/>
      <c r="SQE183" s="257"/>
      <c r="SQF183" s="257"/>
      <c r="SQG183" s="257"/>
      <c r="SQH183" s="257"/>
      <c r="SQI183" s="257"/>
      <c r="SQJ183" s="257"/>
      <c r="SQK183" s="257"/>
      <c r="SQL183" s="257"/>
      <c r="SQM183" s="257"/>
      <c r="SQN183" s="257"/>
      <c r="SQO183" s="257"/>
      <c r="SQP183" s="257"/>
      <c r="SQQ183" s="257"/>
      <c r="SQR183" s="257"/>
      <c r="SQS183" s="257"/>
      <c r="SQT183" s="257"/>
      <c r="SQU183" s="257"/>
      <c r="SQV183" s="257"/>
      <c r="SQW183" s="257"/>
      <c r="SQX183" s="257"/>
      <c r="SQY183" s="257"/>
      <c r="SQZ183" s="257"/>
      <c r="SRA183" s="257"/>
      <c r="SRB183" s="257"/>
      <c r="SRC183" s="257"/>
      <c r="SRD183" s="257"/>
      <c r="SRE183" s="257"/>
      <c r="SRF183" s="257"/>
      <c r="SRG183" s="257"/>
      <c r="SRH183" s="257"/>
      <c r="SRI183" s="257"/>
      <c r="SRJ183" s="257"/>
      <c r="SRK183" s="257"/>
      <c r="SRL183" s="257"/>
      <c r="SRM183" s="257"/>
      <c r="SRN183" s="257"/>
      <c r="SRO183" s="257"/>
      <c r="SRP183" s="257"/>
      <c r="SRQ183" s="257"/>
      <c r="SRR183" s="257"/>
      <c r="SRS183" s="257"/>
      <c r="SRT183" s="257"/>
      <c r="SRU183" s="257"/>
      <c r="SRV183" s="257"/>
      <c r="SRW183" s="257"/>
      <c r="SRX183" s="257"/>
      <c r="SRY183" s="257"/>
      <c r="SRZ183" s="257"/>
      <c r="SSA183" s="257"/>
      <c r="SSB183" s="257"/>
      <c r="SSC183" s="257"/>
      <c r="SSD183" s="257"/>
      <c r="SSE183" s="257"/>
      <c r="SSF183" s="257"/>
      <c r="SSG183" s="257"/>
      <c r="SSH183" s="257"/>
      <c r="SSI183" s="257"/>
      <c r="SSJ183" s="257"/>
      <c r="SSK183" s="257"/>
      <c r="SSL183" s="257"/>
      <c r="SSM183" s="257"/>
      <c r="SSN183" s="257"/>
      <c r="SSO183" s="257"/>
      <c r="SSP183" s="257"/>
      <c r="SSQ183" s="257"/>
      <c r="SSR183" s="257"/>
      <c r="SSS183" s="257"/>
      <c r="SST183" s="257"/>
      <c r="SSU183" s="257"/>
      <c r="SSV183" s="257"/>
      <c r="SSW183" s="257"/>
      <c r="SSX183" s="257"/>
      <c r="SSY183" s="257"/>
      <c r="SSZ183" s="257"/>
      <c r="STA183" s="257"/>
      <c r="STB183" s="257"/>
      <c r="STC183" s="257"/>
      <c r="STD183" s="257"/>
      <c r="STE183" s="257"/>
      <c r="STF183" s="257"/>
      <c r="STG183" s="257"/>
      <c r="STH183" s="257"/>
      <c r="STI183" s="257"/>
      <c r="STJ183" s="257"/>
      <c r="STK183" s="257"/>
      <c r="STL183" s="257"/>
      <c r="STM183" s="257"/>
      <c r="STN183" s="257"/>
      <c r="STO183" s="257"/>
      <c r="STP183" s="257"/>
      <c r="STQ183" s="257"/>
      <c r="STR183" s="257"/>
      <c r="STS183" s="257"/>
      <c r="STT183" s="257"/>
      <c r="STU183" s="257"/>
      <c r="STV183" s="257"/>
      <c r="STW183" s="257"/>
      <c r="STX183" s="257"/>
      <c r="STY183" s="257"/>
      <c r="STZ183" s="257"/>
      <c r="SUA183" s="257"/>
      <c r="SUB183" s="257"/>
      <c r="SUC183" s="257"/>
      <c r="SUD183" s="257"/>
      <c r="SUE183" s="257"/>
      <c r="SUF183" s="257"/>
      <c r="SUG183" s="257"/>
      <c r="SUH183" s="257"/>
      <c r="SUI183" s="257"/>
      <c r="SUJ183" s="257"/>
      <c r="SUK183" s="257"/>
      <c r="SUL183" s="257"/>
      <c r="SUM183" s="257"/>
      <c r="SUN183" s="257"/>
      <c r="SUO183" s="257"/>
      <c r="SUP183" s="257"/>
      <c r="SUQ183" s="257"/>
      <c r="SUR183" s="257"/>
      <c r="SUS183" s="257"/>
      <c r="SUT183" s="257"/>
      <c r="SUU183" s="257"/>
      <c r="SUV183" s="257"/>
      <c r="SUW183" s="257"/>
      <c r="SUX183" s="257"/>
      <c r="SUY183" s="257"/>
      <c r="SUZ183" s="257"/>
      <c r="SVA183" s="257"/>
      <c r="SVB183" s="257"/>
      <c r="SVC183" s="257"/>
      <c r="SVD183" s="257"/>
      <c r="SVE183" s="257"/>
      <c r="SVF183" s="257"/>
      <c r="SVG183" s="257"/>
      <c r="SVH183" s="257"/>
      <c r="SVI183" s="257"/>
      <c r="SVJ183" s="257"/>
      <c r="SVK183" s="257"/>
      <c r="SVL183" s="257"/>
      <c r="SVM183" s="257"/>
      <c r="SVN183" s="257"/>
      <c r="SVO183" s="257"/>
      <c r="SVP183" s="257"/>
      <c r="SVQ183" s="257"/>
      <c r="SVR183" s="257"/>
      <c r="SVS183" s="257"/>
      <c r="SVT183" s="257"/>
      <c r="SVU183" s="257"/>
      <c r="SVV183" s="257"/>
      <c r="SVW183" s="257"/>
      <c r="SVX183" s="257"/>
      <c r="SVY183" s="257"/>
      <c r="SVZ183" s="257"/>
      <c r="SWA183" s="257"/>
      <c r="SWB183" s="257"/>
      <c r="SWC183" s="257"/>
      <c r="SWD183" s="257"/>
      <c r="SWE183" s="257"/>
      <c r="SWF183" s="257"/>
      <c r="SWG183" s="257"/>
      <c r="SWH183" s="257"/>
      <c r="SWI183" s="257"/>
      <c r="SWJ183" s="257"/>
      <c r="SWK183" s="257"/>
      <c r="SWL183" s="257"/>
      <c r="SWM183" s="257"/>
      <c r="SWN183" s="257"/>
      <c r="SWO183" s="257"/>
      <c r="SWP183" s="257"/>
      <c r="SWQ183" s="257"/>
      <c r="SWR183" s="257"/>
      <c r="SWS183" s="257"/>
      <c r="SWT183" s="257"/>
      <c r="SWU183" s="257"/>
      <c r="SWV183" s="257"/>
      <c r="SWW183" s="257"/>
      <c r="SWX183" s="257"/>
      <c r="SWY183" s="257"/>
      <c r="SWZ183" s="257"/>
      <c r="SXA183" s="257"/>
      <c r="SXB183" s="257"/>
      <c r="SXC183" s="257"/>
      <c r="SXD183" s="257"/>
      <c r="SXE183" s="257"/>
      <c r="SXF183" s="257"/>
      <c r="SXG183" s="257"/>
      <c r="SXH183" s="257"/>
      <c r="SXI183" s="257"/>
      <c r="SXJ183" s="257"/>
      <c r="SXK183" s="257"/>
      <c r="SXL183" s="257"/>
      <c r="SXM183" s="257"/>
      <c r="SXN183" s="257"/>
      <c r="SXO183" s="257"/>
      <c r="SXP183" s="257"/>
      <c r="SXQ183" s="257"/>
      <c r="SXR183" s="257"/>
      <c r="SXS183" s="257"/>
      <c r="SXT183" s="257"/>
      <c r="SXU183" s="257"/>
      <c r="SXV183" s="257"/>
      <c r="SXW183" s="257"/>
      <c r="SXX183" s="257"/>
      <c r="SXY183" s="257"/>
      <c r="SXZ183" s="257"/>
      <c r="SYA183" s="257"/>
      <c r="SYB183" s="257"/>
      <c r="SYC183" s="257"/>
      <c r="SYD183" s="257"/>
      <c r="SYE183" s="257"/>
      <c r="SYF183" s="257"/>
      <c r="SYG183" s="257"/>
      <c r="SYH183" s="257"/>
      <c r="SYI183" s="257"/>
      <c r="SYJ183" s="257"/>
      <c r="SYK183" s="257"/>
      <c r="SYL183" s="257"/>
      <c r="SYM183" s="257"/>
      <c r="SYN183" s="257"/>
      <c r="SYO183" s="257"/>
      <c r="SYP183" s="257"/>
      <c r="SYQ183" s="257"/>
      <c r="SYR183" s="257"/>
      <c r="SYS183" s="257"/>
      <c r="SYT183" s="257"/>
      <c r="SYU183" s="257"/>
      <c r="SYV183" s="257"/>
      <c r="SYW183" s="257"/>
      <c r="SYX183" s="257"/>
      <c r="SYY183" s="257"/>
      <c r="SYZ183" s="257"/>
      <c r="SZA183" s="257"/>
      <c r="SZB183" s="257"/>
      <c r="SZC183" s="257"/>
      <c r="SZD183" s="257"/>
      <c r="SZE183" s="257"/>
      <c r="SZF183" s="257"/>
      <c r="SZG183" s="257"/>
      <c r="SZH183" s="257"/>
      <c r="SZI183" s="257"/>
      <c r="SZJ183" s="257"/>
      <c r="SZK183" s="257"/>
      <c r="SZL183" s="257"/>
      <c r="SZM183" s="257"/>
      <c r="SZN183" s="257"/>
      <c r="SZO183" s="257"/>
      <c r="SZP183" s="257"/>
      <c r="SZQ183" s="257"/>
      <c r="SZR183" s="257"/>
      <c r="SZS183" s="257"/>
      <c r="SZT183" s="257"/>
      <c r="SZU183" s="257"/>
      <c r="SZV183" s="257"/>
      <c r="SZW183" s="257"/>
      <c r="SZX183" s="257"/>
      <c r="SZY183" s="257"/>
      <c r="SZZ183" s="257"/>
      <c r="TAA183" s="257"/>
      <c r="TAB183" s="257"/>
      <c r="TAC183" s="257"/>
      <c r="TAD183" s="257"/>
      <c r="TAE183" s="257"/>
      <c r="TAF183" s="257"/>
      <c r="TAG183" s="257"/>
      <c r="TAH183" s="257"/>
      <c r="TAI183" s="257"/>
      <c r="TAJ183" s="257"/>
      <c r="TAK183" s="257"/>
      <c r="TAL183" s="257"/>
      <c r="TAM183" s="257"/>
      <c r="TAN183" s="257"/>
      <c r="TAO183" s="257"/>
      <c r="TAP183" s="257"/>
      <c r="TAQ183" s="257"/>
      <c r="TAR183" s="257"/>
      <c r="TAS183" s="257"/>
      <c r="TAT183" s="257"/>
      <c r="TAU183" s="257"/>
      <c r="TAV183" s="257"/>
      <c r="TAW183" s="257"/>
      <c r="TAX183" s="257"/>
      <c r="TAY183" s="257"/>
      <c r="TAZ183" s="257"/>
      <c r="TBA183" s="257"/>
      <c r="TBB183" s="257"/>
      <c r="TBC183" s="257"/>
      <c r="TBD183" s="257"/>
      <c r="TBE183" s="257"/>
      <c r="TBF183" s="257"/>
      <c r="TBG183" s="257"/>
      <c r="TBH183" s="257"/>
      <c r="TBI183" s="257"/>
      <c r="TBJ183" s="257"/>
      <c r="TBK183" s="257"/>
      <c r="TBL183" s="257"/>
      <c r="TBM183" s="257"/>
      <c r="TBN183" s="257"/>
      <c r="TBO183" s="257"/>
      <c r="TBP183" s="257"/>
      <c r="TBQ183" s="257"/>
      <c r="TBR183" s="257"/>
      <c r="TBS183" s="257"/>
      <c r="TBT183" s="257"/>
      <c r="TBU183" s="257"/>
      <c r="TBV183" s="257"/>
      <c r="TBW183" s="257"/>
      <c r="TBX183" s="257"/>
      <c r="TBY183" s="257"/>
      <c r="TBZ183" s="257"/>
      <c r="TCA183" s="257"/>
      <c r="TCB183" s="257"/>
      <c r="TCC183" s="257"/>
      <c r="TCD183" s="257"/>
      <c r="TCE183" s="257"/>
      <c r="TCF183" s="257"/>
      <c r="TCG183" s="257"/>
      <c r="TCH183" s="257"/>
      <c r="TCI183" s="257"/>
      <c r="TCJ183" s="257"/>
      <c r="TCK183" s="257"/>
      <c r="TCL183" s="257"/>
      <c r="TCM183" s="257"/>
      <c r="TCN183" s="257"/>
      <c r="TCO183" s="257"/>
      <c r="TCP183" s="257"/>
      <c r="TCQ183" s="257"/>
      <c r="TCR183" s="257"/>
      <c r="TCS183" s="257"/>
      <c r="TCT183" s="257"/>
      <c r="TCU183" s="257"/>
      <c r="TCV183" s="257"/>
      <c r="TCW183" s="257"/>
      <c r="TCX183" s="257"/>
      <c r="TCY183" s="257"/>
      <c r="TCZ183" s="257"/>
      <c r="TDA183" s="257"/>
      <c r="TDB183" s="257"/>
      <c r="TDC183" s="257"/>
      <c r="TDD183" s="257"/>
      <c r="TDE183" s="257"/>
      <c r="TDF183" s="257"/>
      <c r="TDG183" s="257"/>
      <c r="TDH183" s="257"/>
      <c r="TDI183" s="257"/>
      <c r="TDJ183" s="257"/>
      <c r="TDK183" s="257"/>
      <c r="TDL183" s="257"/>
      <c r="TDM183" s="257"/>
      <c r="TDN183" s="257"/>
      <c r="TDO183" s="257"/>
      <c r="TDP183" s="257"/>
      <c r="TDQ183" s="257"/>
      <c r="TDR183" s="257"/>
      <c r="TDS183" s="257"/>
      <c r="TDT183" s="257"/>
      <c r="TDU183" s="257"/>
      <c r="TDV183" s="257"/>
      <c r="TDW183" s="257"/>
      <c r="TDX183" s="257"/>
      <c r="TDY183" s="257"/>
      <c r="TDZ183" s="257"/>
      <c r="TEA183" s="257"/>
      <c r="TEB183" s="257"/>
      <c r="TEC183" s="257"/>
      <c r="TED183" s="257"/>
      <c r="TEE183" s="257"/>
      <c r="TEF183" s="257"/>
      <c r="TEG183" s="257"/>
      <c r="TEH183" s="257"/>
      <c r="TEI183" s="257"/>
      <c r="TEJ183" s="257"/>
      <c r="TEK183" s="257"/>
      <c r="TEL183" s="257"/>
      <c r="TEM183" s="257"/>
      <c r="TEN183" s="257"/>
      <c r="TEO183" s="257"/>
      <c r="TEP183" s="257"/>
      <c r="TEQ183" s="257"/>
      <c r="TER183" s="257"/>
      <c r="TES183" s="257"/>
      <c r="TET183" s="257"/>
      <c r="TEU183" s="257"/>
      <c r="TEV183" s="257"/>
      <c r="TEW183" s="257"/>
      <c r="TEX183" s="257"/>
      <c r="TEY183" s="257"/>
      <c r="TEZ183" s="257"/>
      <c r="TFA183" s="257"/>
      <c r="TFB183" s="257"/>
      <c r="TFC183" s="257"/>
      <c r="TFD183" s="257"/>
      <c r="TFE183" s="257"/>
      <c r="TFF183" s="257"/>
      <c r="TFG183" s="257"/>
      <c r="TFH183" s="257"/>
      <c r="TFI183" s="257"/>
      <c r="TFJ183" s="257"/>
      <c r="TFK183" s="257"/>
      <c r="TFL183" s="257"/>
      <c r="TFM183" s="257"/>
      <c r="TFN183" s="257"/>
      <c r="TFO183" s="257"/>
      <c r="TFP183" s="257"/>
      <c r="TFQ183" s="257"/>
      <c r="TFR183" s="257"/>
      <c r="TFS183" s="257"/>
      <c r="TFT183" s="257"/>
      <c r="TFU183" s="257"/>
      <c r="TFV183" s="257"/>
      <c r="TFW183" s="257"/>
      <c r="TFX183" s="257"/>
      <c r="TFY183" s="257"/>
      <c r="TFZ183" s="257"/>
      <c r="TGA183" s="257"/>
      <c r="TGB183" s="257"/>
      <c r="TGC183" s="257"/>
      <c r="TGD183" s="257"/>
      <c r="TGE183" s="257"/>
      <c r="TGF183" s="257"/>
      <c r="TGG183" s="257"/>
      <c r="TGH183" s="257"/>
      <c r="TGI183" s="257"/>
      <c r="TGJ183" s="257"/>
      <c r="TGK183" s="257"/>
      <c r="TGL183" s="257"/>
      <c r="TGM183" s="257"/>
      <c r="TGN183" s="257"/>
      <c r="TGO183" s="257"/>
      <c r="TGP183" s="257"/>
      <c r="TGQ183" s="257"/>
      <c r="TGR183" s="257"/>
      <c r="TGS183" s="257"/>
      <c r="TGT183" s="257"/>
      <c r="TGU183" s="257"/>
      <c r="TGV183" s="257"/>
      <c r="TGW183" s="257"/>
      <c r="TGX183" s="257"/>
      <c r="TGY183" s="257"/>
      <c r="TGZ183" s="257"/>
      <c r="THA183" s="257"/>
      <c r="THB183" s="257"/>
      <c r="THC183" s="257"/>
      <c r="THD183" s="257"/>
      <c r="THE183" s="257"/>
      <c r="THF183" s="257"/>
      <c r="THG183" s="257"/>
      <c r="THH183" s="257"/>
      <c r="THI183" s="257"/>
      <c r="THJ183" s="257"/>
      <c r="THK183" s="257"/>
      <c r="THL183" s="257"/>
      <c r="THM183" s="257"/>
      <c r="THN183" s="257"/>
      <c r="THO183" s="257"/>
      <c r="THP183" s="257"/>
      <c r="THQ183" s="257"/>
      <c r="THR183" s="257"/>
      <c r="THS183" s="257"/>
      <c r="THT183" s="257"/>
      <c r="THU183" s="257"/>
      <c r="THV183" s="257"/>
      <c r="THW183" s="257"/>
      <c r="THX183" s="257"/>
      <c r="THY183" s="257"/>
      <c r="THZ183" s="257"/>
      <c r="TIA183" s="257"/>
      <c r="TIB183" s="257"/>
      <c r="TIC183" s="257"/>
      <c r="TID183" s="257"/>
      <c r="TIE183" s="257"/>
      <c r="TIF183" s="257"/>
      <c r="TIG183" s="257"/>
      <c r="TIH183" s="257"/>
      <c r="TII183" s="257"/>
      <c r="TIJ183" s="257"/>
      <c r="TIK183" s="257"/>
      <c r="TIL183" s="257"/>
      <c r="TIM183" s="257"/>
      <c r="TIN183" s="257"/>
      <c r="TIO183" s="257"/>
      <c r="TIP183" s="257"/>
      <c r="TIQ183" s="257"/>
      <c r="TIR183" s="257"/>
      <c r="TIS183" s="257"/>
      <c r="TIT183" s="257"/>
      <c r="TIU183" s="257"/>
      <c r="TIV183" s="257"/>
      <c r="TIW183" s="257"/>
      <c r="TIX183" s="257"/>
      <c r="TIY183" s="257"/>
      <c r="TIZ183" s="257"/>
      <c r="TJA183" s="257"/>
      <c r="TJB183" s="257"/>
      <c r="TJC183" s="257"/>
      <c r="TJD183" s="257"/>
      <c r="TJE183" s="257"/>
      <c r="TJF183" s="257"/>
      <c r="TJG183" s="257"/>
      <c r="TJH183" s="257"/>
      <c r="TJI183" s="257"/>
      <c r="TJJ183" s="257"/>
      <c r="TJK183" s="257"/>
      <c r="TJL183" s="257"/>
      <c r="TJM183" s="257"/>
      <c r="TJN183" s="257"/>
      <c r="TJO183" s="257"/>
      <c r="TJP183" s="257"/>
      <c r="TJQ183" s="257"/>
      <c r="TJR183" s="257"/>
      <c r="TJS183" s="257"/>
      <c r="TJT183" s="257"/>
      <c r="TJU183" s="257"/>
      <c r="TJV183" s="257"/>
      <c r="TJW183" s="257"/>
      <c r="TJX183" s="257"/>
      <c r="TJY183" s="257"/>
      <c r="TJZ183" s="257"/>
      <c r="TKA183" s="257"/>
      <c r="TKB183" s="257"/>
      <c r="TKC183" s="257"/>
      <c r="TKD183" s="257"/>
      <c r="TKE183" s="257"/>
      <c r="TKF183" s="257"/>
      <c r="TKG183" s="257"/>
      <c r="TKH183" s="257"/>
      <c r="TKI183" s="257"/>
      <c r="TKJ183" s="257"/>
      <c r="TKK183" s="257"/>
      <c r="TKL183" s="257"/>
      <c r="TKM183" s="257"/>
      <c r="TKN183" s="257"/>
      <c r="TKO183" s="257"/>
      <c r="TKP183" s="257"/>
      <c r="TKQ183" s="257"/>
      <c r="TKR183" s="257"/>
      <c r="TKS183" s="257"/>
      <c r="TKT183" s="257"/>
      <c r="TKU183" s="257"/>
      <c r="TKV183" s="257"/>
      <c r="TKW183" s="257"/>
      <c r="TKX183" s="257"/>
      <c r="TKY183" s="257"/>
      <c r="TKZ183" s="257"/>
      <c r="TLA183" s="257"/>
      <c r="TLB183" s="257"/>
      <c r="TLC183" s="257"/>
      <c r="TLD183" s="257"/>
      <c r="TLE183" s="257"/>
      <c r="TLF183" s="257"/>
      <c r="TLG183" s="257"/>
      <c r="TLH183" s="257"/>
      <c r="TLI183" s="257"/>
      <c r="TLJ183" s="257"/>
      <c r="TLK183" s="257"/>
      <c r="TLL183" s="257"/>
      <c r="TLM183" s="257"/>
      <c r="TLN183" s="257"/>
      <c r="TLO183" s="257"/>
      <c r="TLP183" s="257"/>
      <c r="TLQ183" s="257"/>
      <c r="TLR183" s="257"/>
      <c r="TLS183" s="257"/>
      <c r="TLT183" s="257"/>
      <c r="TLU183" s="257"/>
      <c r="TLV183" s="257"/>
      <c r="TLW183" s="257"/>
      <c r="TLX183" s="257"/>
      <c r="TLY183" s="257"/>
      <c r="TLZ183" s="257"/>
      <c r="TMA183" s="257"/>
      <c r="TMB183" s="257"/>
      <c r="TMC183" s="257"/>
      <c r="TMD183" s="257"/>
      <c r="TME183" s="257"/>
      <c r="TMF183" s="257"/>
      <c r="TMG183" s="257"/>
      <c r="TMH183" s="257"/>
      <c r="TMI183" s="257"/>
      <c r="TMJ183" s="257"/>
      <c r="TMK183" s="257"/>
      <c r="TML183" s="257"/>
      <c r="TMM183" s="257"/>
      <c r="TMN183" s="257"/>
      <c r="TMO183" s="257"/>
      <c r="TMP183" s="257"/>
      <c r="TMQ183" s="257"/>
      <c r="TMR183" s="257"/>
      <c r="TMS183" s="257"/>
      <c r="TMT183" s="257"/>
      <c r="TMU183" s="257"/>
      <c r="TMV183" s="257"/>
      <c r="TMW183" s="257"/>
      <c r="TMX183" s="257"/>
      <c r="TMY183" s="257"/>
      <c r="TMZ183" s="257"/>
      <c r="TNA183" s="257"/>
      <c r="TNB183" s="257"/>
      <c r="TNC183" s="257"/>
      <c r="TND183" s="257"/>
      <c r="TNE183" s="257"/>
      <c r="TNF183" s="257"/>
      <c r="TNG183" s="257"/>
      <c r="TNH183" s="257"/>
      <c r="TNI183" s="257"/>
      <c r="TNJ183" s="257"/>
      <c r="TNK183" s="257"/>
      <c r="TNL183" s="257"/>
      <c r="TNM183" s="257"/>
      <c r="TNN183" s="257"/>
      <c r="TNO183" s="257"/>
      <c r="TNP183" s="257"/>
      <c r="TNQ183" s="257"/>
      <c r="TNR183" s="257"/>
      <c r="TNS183" s="257"/>
      <c r="TNT183" s="257"/>
      <c r="TNU183" s="257"/>
      <c r="TNV183" s="257"/>
      <c r="TNW183" s="257"/>
      <c r="TNX183" s="257"/>
      <c r="TNY183" s="257"/>
      <c r="TNZ183" s="257"/>
      <c r="TOA183" s="257"/>
      <c r="TOB183" s="257"/>
      <c r="TOC183" s="257"/>
      <c r="TOD183" s="257"/>
      <c r="TOE183" s="257"/>
      <c r="TOF183" s="257"/>
      <c r="TOG183" s="257"/>
      <c r="TOH183" s="257"/>
      <c r="TOI183" s="257"/>
      <c r="TOJ183" s="257"/>
      <c r="TOK183" s="257"/>
      <c r="TOL183" s="257"/>
      <c r="TOM183" s="257"/>
      <c r="TON183" s="257"/>
      <c r="TOO183" s="257"/>
      <c r="TOP183" s="257"/>
      <c r="TOQ183" s="257"/>
      <c r="TOR183" s="257"/>
      <c r="TOS183" s="257"/>
      <c r="TOT183" s="257"/>
      <c r="TOU183" s="257"/>
      <c r="TOV183" s="257"/>
      <c r="TOW183" s="257"/>
      <c r="TOX183" s="257"/>
      <c r="TOY183" s="257"/>
      <c r="TOZ183" s="257"/>
      <c r="TPA183" s="257"/>
      <c r="TPB183" s="257"/>
      <c r="TPC183" s="257"/>
      <c r="TPD183" s="257"/>
      <c r="TPE183" s="257"/>
      <c r="TPF183" s="257"/>
      <c r="TPG183" s="257"/>
      <c r="TPH183" s="257"/>
      <c r="TPI183" s="257"/>
      <c r="TPJ183" s="257"/>
      <c r="TPK183" s="257"/>
      <c r="TPL183" s="257"/>
      <c r="TPM183" s="257"/>
      <c r="TPN183" s="257"/>
      <c r="TPO183" s="257"/>
      <c r="TPP183" s="257"/>
      <c r="TPQ183" s="257"/>
      <c r="TPR183" s="257"/>
      <c r="TPS183" s="257"/>
      <c r="TPT183" s="257"/>
      <c r="TPU183" s="257"/>
      <c r="TPV183" s="257"/>
      <c r="TPW183" s="257"/>
      <c r="TPX183" s="257"/>
      <c r="TPY183" s="257"/>
      <c r="TPZ183" s="257"/>
      <c r="TQA183" s="257"/>
      <c r="TQB183" s="257"/>
      <c r="TQC183" s="257"/>
      <c r="TQD183" s="257"/>
      <c r="TQE183" s="257"/>
      <c r="TQF183" s="257"/>
      <c r="TQG183" s="257"/>
      <c r="TQH183" s="257"/>
      <c r="TQI183" s="257"/>
      <c r="TQJ183" s="257"/>
      <c r="TQK183" s="257"/>
      <c r="TQL183" s="257"/>
      <c r="TQM183" s="257"/>
      <c r="TQN183" s="257"/>
      <c r="TQO183" s="257"/>
      <c r="TQP183" s="257"/>
      <c r="TQQ183" s="257"/>
      <c r="TQR183" s="257"/>
      <c r="TQS183" s="257"/>
      <c r="TQT183" s="257"/>
      <c r="TQU183" s="257"/>
      <c r="TQV183" s="257"/>
      <c r="TQW183" s="257"/>
      <c r="TQX183" s="257"/>
      <c r="TQY183" s="257"/>
      <c r="TQZ183" s="257"/>
      <c r="TRA183" s="257"/>
      <c r="TRB183" s="257"/>
      <c r="TRC183" s="257"/>
      <c r="TRD183" s="257"/>
      <c r="TRE183" s="257"/>
      <c r="TRF183" s="257"/>
      <c r="TRG183" s="257"/>
      <c r="TRH183" s="257"/>
      <c r="TRI183" s="257"/>
      <c r="TRJ183" s="257"/>
      <c r="TRK183" s="257"/>
      <c r="TRL183" s="257"/>
      <c r="TRM183" s="257"/>
      <c r="TRN183" s="257"/>
      <c r="TRO183" s="257"/>
      <c r="TRP183" s="257"/>
      <c r="TRQ183" s="257"/>
      <c r="TRR183" s="257"/>
      <c r="TRS183" s="257"/>
      <c r="TRT183" s="257"/>
      <c r="TRU183" s="257"/>
      <c r="TRV183" s="257"/>
      <c r="TRW183" s="257"/>
      <c r="TRX183" s="257"/>
      <c r="TRY183" s="257"/>
      <c r="TRZ183" s="257"/>
      <c r="TSA183" s="257"/>
      <c r="TSB183" s="257"/>
      <c r="TSC183" s="257"/>
      <c r="TSD183" s="257"/>
      <c r="TSE183" s="257"/>
      <c r="TSF183" s="257"/>
      <c r="TSG183" s="257"/>
      <c r="TSH183" s="257"/>
      <c r="TSI183" s="257"/>
      <c r="TSJ183" s="257"/>
      <c r="TSK183" s="257"/>
      <c r="TSL183" s="257"/>
      <c r="TSM183" s="257"/>
      <c r="TSN183" s="257"/>
      <c r="TSO183" s="257"/>
      <c r="TSP183" s="257"/>
      <c r="TSQ183" s="257"/>
      <c r="TSR183" s="257"/>
      <c r="TSS183" s="257"/>
      <c r="TST183" s="257"/>
      <c r="TSU183" s="257"/>
      <c r="TSV183" s="257"/>
      <c r="TSW183" s="257"/>
      <c r="TSX183" s="257"/>
      <c r="TSY183" s="257"/>
      <c r="TSZ183" s="257"/>
      <c r="TTA183" s="257"/>
      <c r="TTB183" s="257"/>
      <c r="TTC183" s="257"/>
      <c r="TTD183" s="257"/>
      <c r="TTE183" s="257"/>
      <c r="TTF183" s="257"/>
      <c r="TTG183" s="257"/>
      <c r="TTH183" s="257"/>
      <c r="TTI183" s="257"/>
      <c r="TTJ183" s="257"/>
      <c r="TTK183" s="257"/>
      <c r="TTL183" s="257"/>
      <c r="TTM183" s="257"/>
      <c r="TTN183" s="257"/>
      <c r="TTO183" s="257"/>
      <c r="TTP183" s="257"/>
      <c r="TTQ183" s="257"/>
      <c r="TTR183" s="257"/>
      <c r="TTS183" s="257"/>
      <c r="TTT183" s="257"/>
      <c r="TTU183" s="257"/>
      <c r="TTV183" s="257"/>
      <c r="TTW183" s="257"/>
      <c r="TTX183" s="257"/>
      <c r="TTY183" s="257"/>
      <c r="TTZ183" s="257"/>
      <c r="TUA183" s="257"/>
      <c r="TUB183" s="257"/>
      <c r="TUC183" s="257"/>
      <c r="TUD183" s="257"/>
      <c r="TUE183" s="257"/>
      <c r="TUF183" s="257"/>
      <c r="TUG183" s="257"/>
      <c r="TUH183" s="257"/>
      <c r="TUI183" s="257"/>
      <c r="TUJ183" s="257"/>
      <c r="TUK183" s="257"/>
      <c r="TUL183" s="257"/>
      <c r="TUM183" s="257"/>
      <c r="TUN183" s="257"/>
      <c r="TUO183" s="257"/>
      <c r="TUP183" s="257"/>
      <c r="TUQ183" s="257"/>
      <c r="TUR183" s="257"/>
      <c r="TUS183" s="257"/>
      <c r="TUT183" s="257"/>
      <c r="TUU183" s="257"/>
      <c r="TUV183" s="257"/>
      <c r="TUW183" s="257"/>
      <c r="TUX183" s="257"/>
      <c r="TUY183" s="257"/>
      <c r="TUZ183" s="257"/>
      <c r="TVA183" s="257"/>
      <c r="TVB183" s="257"/>
      <c r="TVC183" s="257"/>
      <c r="TVD183" s="257"/>
      <c r="TVE183" s="257"/>
      <c r="TVF183" s="257"/>
      <c r="TVG183" s="257"/>
      <c r="TVH183" s="257"/>
      <c r="TVI183" s="257"/>
      <c r="TVJ183" s="257"/>
      <c r="TVK183" s="257"/>
      <c r="TVL183" s="257"/>
      <c r="TVM183" s="257"/>
      <c r="TVN183" s="257"/>
      <c r="TVO183" s="257"/>
      <c r="TVP183" s="257"/>
      <c r="TVQ183" s="257"/>
      <c r="TVR183" s="257"/>
      <c r="TVS183" s="257"/>
      <c r="TVT183" s="257"/>
      <c r="TVU183" s="257"/>
      <c r="TVV183" s="257"/>
      <c r="TVW183" s="257"/>
      <c r="TVX183" s="257"/>
      <c r="TVY183" s="257"/>
      <c r="TVZ183" s="257"/>
      <c r="TWA183" s="257"/>
      <c r="TWB183" s="257"/>
      <c r="TWC183" s="257"/>
      <c r="TWD183" s="257"/>
      <c r="TWE183" s="257"/>
      <c r="TWF183" s="257"/>
      <c r="TWG183" s="257"/>
      <c r="TWH183" s="257"/>
      <c r="TWI183" s="257"/>
      <c r="TWJ183" s="257"/>
      <c r="TWK183" s="257"/>
      <c r="TWL183" s="257"/>
      <c r="TWM183" s="257"/>
      <c r="TWN183" s="257"/>
      <c r="TWO183" s="257"/>
      <c r="TWP183" s="257"/>
      <c r="TWQ183" s="257"/>
      <c r="TWR183" s="257"/>
      <c r="TWS183" s="257"/>
      <c r="TWT183" s="257"/>
      <c r="TWU183" s="257"/>
      <c r="TWV183" s="257"/>
      <c r="TWW183" s="257"/>
      <c r="TWX183" s="257"/>
      <c r="TWY183" s="257"/>
      <c r="TWZ183" s="257"/>
      <c r="TXA183" s="257"/>
      <c r="TXB183" s="257"/>
      <c r="TXC183" s="257"/>
      <c r="TXD183" s="257"/>
      <c r="TXE183" s="257"/>
      <c r="TXF183" s="257"/>
      <c r="TXG183" s="257"/>
      <c r="TXH183" s="257"/>
      <c r="TXI183" s="257"/>
      <c r="TXJ183" s="257"/>
      <c r="TXK183" s="257"/>
      <c r="TXL183" s="257"/>
      <c r="TXM183" s="257"/>
      <c r="TXN183" s="257"/>
      <c r="TXO183" s="257"/>
      <c r="TXP183" s="257"/>
      <c r="TXQ183" s="257"/>
      <c r="TXR183" s="257"/>
      <c r="TXS183" s="257"/>
      <c r="TXT183" s="257"/>
      <c r="TXU183" s="257"/>
      <c r="TXV183" s="257"/>
      <c r="TXW183" s="257"/>
      <c r="TXX183" s="257"/>
      <c r="TXY183" s="257"/>
      <c r="TXZ183" s="257"/>
      <c r="TYA183" s="257"/>
      <c r="TYB183" s="257"/>
      <c r="TYC183" s="257"/>
      <c r="TYD183" s="257"/>
      <c r="TYE183" s="257"/>
      <c r="TYF183" s="257"/>
      <c r="TYG183" s="257"/>
      <c r="TYH183" s="257"/>
      <c r="TYI183" s="257"/>
      <c r="TYJ183" s="257"/>
      <c r="TYK183" s="257"/>
      <c r="TYL183" s="257"/>
      <c r="TYM183" s="257"/>
      <c r="TYN183" s="257"/>
      <c r="TYO183" s="257"/>
      <c r="TYP183" s="257"/>
      <c r="TYQ183" s="257"/>
      <c r="TYR183" s="257"/>
      <c r="TYS183" s="257"/>
      <c r="TYT183" s="257"/>
      <c r="TYU183" s="257"/>
      <c r="TYV183" s="257"/>
      <c r="TYW183" s="257"/>
      <c r="TYX183" s="257"/>
      <c r="TYY183" s="257"/>
      <c r="TYZ183" s="257"/>
      <c r="TZA183" s="257"/>
      <c r="TZB183" s="257"/>
      <c r="TZC183" s="257"/>
      <c r="TZD183" s="257"/>
      <c r="TZE183" s="257"/>
      <c r="TZF183" s="257"/>
      <c r="TZG183" s="257"/>
      <c r="TZH183" s="257"/>
      <c r="TZI183" s="257"/>
      <c r="TZJ183" s="257"/>
      <c r="TZK183" s="257"/>
      <c r="TZL183" s="257"/>
      <c r="TZM183" s="257"/>
      <c r="TZN183" s="257"/>
      <c r="TZO183" s="257"/>
      <c r="TZP183" s="257"/>
      <c r="TZQ183" s="257"/>
      <c r="TZR183" s="257"/>
      <c r="TZS183" s="257"/>
      <c r="TZT183" s="257"/>
      <c r="TZU183" s="257"/>
      <c r="TZV183" s="257"/>
      <c r="TZW183" s="257"/>
      <c r="TZX183" s="257"/>
      <c r="TZY183" s="257"/>
      <c r="TZZ183" s="257"/>
      <c r="UAA183" s="257"/>
      <c r="UAB183" s="257"/>
      <c r="UAC183" s="257"/>
      <c r="UAD183" s="257"/>
      <c r="UAE183" s="257"/>
      <c r="UAF183" s="257"/>
      <c r="UAG183" s="257"/>
      <c r="UAH183" s="257"/>
      <c r="UAI183" s="257"/>
      <c r="UAJ183" s="257"/>
      <c r="UAK183" s="257"/>
      <c r="UAL183" s="257"/>
      <c r="UAM183" s="257"/>
      <c r="UAN183" s="257"/>
      <c r="UAO183" s="257"/>
      <c r="UAP183" s="257"/>
      <c r="UAQ183" s="257"/>
      <c r="UAR183" s="257"/>
      <c r="UAS183" s="257"/>
      <c r="UAT183" s="257"/>
      <c r="UAU183" s="257"/>
      <c r="UAV183" s="257"/>
      <c r="UAW183" s="257"/>
      <c r="UAX183" s="257"/>
      <c r="UAY183" s="257"/>
      <c r="UAZ183" s="257"/>
      <c r="UBA183" s="257"/>
      <c r="UBB183" s="257"/>
      <c r="UBC183" s="257"/>
      <c r="UBD183" s="257"/>
      <c r="UBE183" s="257"/>
      <c r="UBF183" s="257"/>
      <c r="UBG183" s="257"/>
      <c r="UBH183" s="257"/>
      <c r="UBI183" s="257"/>
      <c r="UBJ183" s="257"/>
      <c r="UBK183" s="257"/>
      <c r="UBL183" s="257"/>
      <c r="UBM183" s="257"/>
      <c r="UBN183" s="257"/>
      <c r="UBO183" s="257"/>
      <c r="UBP183" s="257"/>
      <c r="UBQ183" s="257"/>
      <c r="UBR183" s="257"/>
      <c r="UBS183" s="257"/>
      <c r="UBT183" s="257"/>
      <c r="UBU183" s="257"/>
      <c r="UBV183" s="257"/>
      <c r="UBW183" s="257"/>
      <c r="UBX183" s="257"/>
      <c r="UBY183" s="257"/>
      <c r="UBZ183" s="257"/>
      <c r="UCA183" s="257"/>
      <c r="UCB183" s="257"/>
      <c r="UCC183" s="257"/>
      <c r="UCD183" s="257"/>
      <c r="UCE183" s="257"/>
      <c r="UCF183" s="257"/>
      <c r="UCG183" s="257"/>
      <c r="UCH183" s="257"/>
      <c r="UCI183" s="257"/>
      <c r="UCJ183" s="257"/>
      <c r="UCK183" s="257"/>
      <c r="UCL183" s="257"/>
      <c r="UCM183" s="257"/>
      <c r="UCN183" s="257"/>
      <c r="UCO183" s="257"/>
      <c r="UCP183" s="257"/>
      <c r="UCQ183" s="257"/>
      <c r="UCR183" s="257"/>
      <c r="UCS183" s="257"/>
      <c r="UCT183" s="257"/>
      <c r="UCU183" s="257"/>
      <c r="UCV183" s="257"/>
      <c r="UCW183" s="257"/>
      <c r="UCX183" s="257"/>
      <c r="UCY183" s="257"/>
      <c r="UCZ183" s="257"/>
      <c r="UDA183" s="257"/>
      <c r="UDB183" s="257"/>
      <c r="UDC183" s="257"/>
      <c r="UDD183" s="257"/>
      <c r="UDE183" s="257"/>
      <c r="UDF183" s="257"/>
      <c r="UDG183" s="257"/>
      <c r="UDH183" s="257"/>
      <c r="UDI183" s="257"/>
      <c r="UDJ183" s="257"/>
      <c r="UDK183" s="257"/>
      <c r="UDL183" s="257"/>
      <c r="UDM183" s="257"/>
      <c r="UDN183" s="257"/>
      <c r="UDO183" s="257"/>
      <c r="UDP183" s="257"/>
      <c r="UDQ183" s="257"/>
      <c r="UDR183" s="257"/>
      <c r="UDS183" s="257"/>
      <c r="UDT183" s="257"/>
      <c r="UDU183" s="257"/>
      <c r="UDV183" s="257"/>
      <c r="UDW183" s="257"/>
      <c r="UDX183" s="257"/>
      <c r="UDY183" s="257"/>
      <c r="UDZ183" s="257"/>
      <c r="UEA183" s="257"/>
      <c r="UEB183" s="257"/>
      <c r="UEC183" s="257"/>
      <c r="UED183" s="257"/>
      <c r="UEE183" s="257"/>
      <c r="UEF183" s="257"/>
      <c r="UEG183" s="257"/>
      <c r="UEH183" s="257"/>
      <c r="UEI183" s="257"/>
      <c r="UEJ183" s="257"/>
      <c r="UEK183" s="257"/>
      <c r="UEL183" s="257"/>
      <c r="UEM183" s="257"/>
      <c r="UEN183" s="257"/>
      <c r="UEO183" s="257"/>
      <c r="UEP183" s="257"/>
      <c r="UEQ183" s="257"/>
      <c r="UER183" s="257"/>
      <c r="UES183" s="257"/>
      <c r="UET183" s="257"/>
      <c r="UEU183" s="257"/>
      <c r="UEV183" s="257"/>
      <c r="UEW183" s="257"/>
      <c r="UEX183" s="257"/>
      <c r="UEY183" s="257"/>
      <c r="UEZ183" s="257"/>
      <c r="UFA183" s="257"/>
      <c r="UFB183" s="257"/>
      <c r="UFC183" s="257"/>
      <c r="UFD183" s="257"/>
      <c r="UFE183" s="257"/>
      <c r="UFF183" s="257"/>
      <c r="UFG183" s="257"/>
      <c r="UFH183" s="257"/>
      <c r="UFI183" s="257"/>
      <c r="UFJ183" s="257"/>
      <c r="UFK183" s="257"/>
      <c r="UFL183" s="257"/>
      <c r="UFM183" s="257"/>
      <c r="UFN183" s="257"/>
      <c r="UFO183" s="257"/>
      <c r="UFP183" s="257"/>
      <c r="UFQ183" s="257"/>
      <c r="UFR183" s="257"/>
      <c r="UFS183" s="257"/>
      <c r="UFT183" s="257"/>
      <c r="UFU183" s="257"/>
      <c r="UFV183" s="257"/>
      <c r="UFW183" s="257"/>
      <c r="UFX183" s="257"/>
      <c r="UFY183" s="257"/>
      <c r="UFZ183" s="257"/>
      <c r="UGA183" s="257"/>
      <c r="UGB183" s="257"/>
      <c r="UGC183" s="257"/>
      <c r="UGD183" s="257"/>
      <c r="UGE183" s="257"/>
      <c r="UGF183" s="257"/>
      <c r="UGG183" s="257"/>
      <c r="UGH183" s="257"/>
      <c r="UGI183" s="257"/>
      <c r="UGJ183" s="257"/>
      <c r="UGK183" s="257"/>
      <c r="UGL183" s="257"/>
      <c r="UGM183" s="257"/>
      <c r="UGN183" s="257"/>
      <c r="UGO183" s="257"/>
      <c r="UGP183" s="257"/>
      <c r="UGQ183" s="257"/>
      <c r="UGR183" s="257"/>
      <c r="UGS183" s="257"/>
      <c r="UGT183" s="257"/>
      <c r="UGU183" s="257"/>
      <c r="UGV183" s="257"/>
      <c r="UGW183" s="257"/>
      <c r="UGX183" s="257"/>
      <c r="UGY183" s="257"/>
      <c r="UGZ183" s="257"/>
      <c r="UHA183" s="257"/>
      <c r="UHB183" s="257"/>
      <c r="UHC183" s="257"/>
      <c r="UHD183" s="257"/>
      <c r="UHE183" s="257"/>
      <c r="UHF183" s="257"/>
      <c r="UHG183" s="257"/>
      <c r="UHH183" s="257"/>
      <c r="UHI183" s="257"/>
      <c r="UHJ183" s="257"/>
      <c r="UHK183" s="257"/>
      <c r="UHL183" s="257"/>
      <c r="UHM183" s="257"/>
      <c r="UHN183" s="257"/>
      <c r="UHO183" s="257"/>
      <c r="UHP183" s="257"/>
      <c r="UHQ183" s="257"/>
      <c r="UHR183" s="257"/>
      <c r="UHS183" s="257"/>
      <c r="UHT183" s="257"/>
      <c r="UHU183" s="257"/>
      <c r="UHV183" s="257"/>
      <c r="UHW183" s="257"/>
      <c r="UHX183" s="257"/>
      <c r="UHY183" s="257"/>
      <c r="UHZ183" s="257"/>
      <c r="UIA183" s="257"/>
      <c r="UIB183" s="257"/>
      <c r="UIC183" s="257"/>
      <c r="UID183" s="257"/>
      <c r="UIE183" s="257"/>
      <c r="UIF183" s="257"/>
      <c r="UIG183" s="257"/>
      <c r="UIH183" s="257"/>
      <c r="UII183" s="257"/>
      <c r="UIJ183" s="257"/>
      <c r="UIK183" s="257"/>
      <c r="UIL183" s="257"/>
      <c r="UIM183" s="257"/>
      <c r="UIN183" s="257"/>
      <c r="UIO183" s="257"/>
      <c r="UIP183" s="257"/>
      <c r="UIQ183" s="257"/>
      <c r="UIR183" s="257"/>
      <c r="UIS183" s="257"/>
      <c r="UIT183" s="257"/>
      <c r="UIU183" s="257"/>
      <c r="UIV183" s="257"/>
      <c r="UIW183" s="257"/>
      <c r="UIX183" s="257"/>
      <c r="UIY183" s="257"/>
      <c r="UIZ183" s="257"/>
      <c r="UJA183" s="257"/>
      <c r="UJB183" s="257"/>
      <c r="UJC183" s="257"/>
      <c r="UJD183" s="257"/>
      <c r="UJE183" s="257"/>
      <c r="UJF183" s="257"/>
      <c r="UJG183" s="257"/>
      <c r="UJH183" s="257"/>
      <c r="UJI183" s="257"/>
      <c r="UJJ183" s="257"/>
      <c r="UJK183" s="257"/>
      <c r="UJL183" s="257"/>
      <c r="UJM183" s="257"/>
      <c r="UJN183" s="257"/>
      <c r="UJO183" s="257"/>
      <c r="UJP183" s="257"/>
      <c r="UJQ183" s="257"/>
      <c r="UJR183" s="257"/>
      <c r="UJS183" s="257"/>
      <c r="UJT183" s="257"/>
      <c r="UJU183" s="257"/>
      <c r="UJV183" s="257"/>
      <c r="UJW183" s="257"/>
      <c r="UJX183" s="257"/>
      <c r="UJY183" s="257"/>
      <c r="UJZ183" s="257"/>
      <c r="UKA183" s="257"/>
      <c r="UKB183" s="257"/>
      <c r="UKC183" s="257"/>
      <c r="UKD183" s="257"/>
      <c r="UKE183" s="257"/>
      <c r="UKF183" s="257"/>
      <c r="UKG183" s="257"/>
      <c r="UKH183" s="257"/>
      <c r="UKI183" s="257"/>
      <c r="UKJ183" s="257"/>
      <c r="UKK183" s="257"/>
      <c r="UKL183" s="257"/>
      <c r="UKM183" s="257"/>
      <c r="UKN183" s="257"/>
      <c r="UKO183" s="257"/>
      <c r="UKP183" s="257"/>
      <c r="UKQ183" s="257"/>
      <c r="UKR183" s="257"/>
      <c r="UKS183" s="257"/>
      <c r="UKT183" s="257"/>
      <c r="UKU183" s="257"/>
      <c r="UKV183" s="257"/>
      <c r="UKW183" s="257"/>
      <c r="UKX183" s="257"/>
      <c r="UKY183" s="257"/>
      <c r="UKZ183" s="257"/>
      <c r="ULA183" s="257"/>
      <c r="ULB183" s="257"/>
      <c r="ULC183" s="257"/>
      <c r="ULD183" s="257"/>
      <c r="ULE183" s="257"/>
      <c r="ULF183" s="257"/>
      <c r="ULG183" s="257"/>
      <c r="ULH183" s="257"/>
      <c r="ULI183" s="257"/>
      <c r="ULJ183" s="257"/>
      <c r="ULK183" s="257"/>
      <c r="ULL183" s="257"/>
      <c r="ULM183" s="257"/>
      <c r="ULN183" s="257"/>
      <c r="ULO183" s="257"/>
      <c r="ULP183" s="257"/>
      <c r="ULQ183" s="257"/>
      <c r="ULR183" s="257"/>
      <c r="ULS183" s="257"/>
      <c r="ULT183" s="257"/>
      <c r="ULU183" s="257"/>
      <c r="ULV183" s="257"/>
      <c r="ULW183" s="257"/>
      <c r="ULX183" s="257"/>
      <c r="ULY183" s="257"/>
      <c r="ULZ183" s="257"/>
      <c r="UMA183" s="257"/>
      <c r="UMB183" s="257"/>
      <c r="UMC183" s="257"/>
      <c r="UMD183" s="257"/>
      <c r="UME183" s="257"/>
      <c r="UMF183" s="257"/>
      <c r="UMG183" s="257"/>
      <c r="UMH183" s="257"/>
      <c r="UMI183" s="257"/>
      <c r="UMJ183" s="257"/>
      <c r="UMK183" s="257"/>
      <c r="UML183" s="257"/>
      <c r="UMM183" s="257"/>
      <c r="UMN183" s="257"/>
      <c r="UMO183" s="257"/>
      <c r="UMP183" s="257"/>
      <c r="UMQ183" s="257"/>
      <c r="UMR183" s="257"/>
      <c r="UMS183" s="257"/>
      <c r="UMT183" s="257"/>
      <c r="UMU183" s="257"/>
      <c r="UMV183" s="257"/>
      <c r="UMW183" s="257"/>
      <c r="UMX183" s="257"/>
      <c r="UMY183" s="257"/>
      <c r="UMZ183" s="257"/>
      <c r="UNA183" s="257"/>
      <c r="UNB183" s="257"/>
      <c r="UNC183" s="257"/>
      <c r="UND183" s="257"/>
      <c r="UNE183" s="257"/>
      <c r="UNF183" s="257"/>
      <c r="UNG183" s="257"/>
      <c r="UNH183" s="257"/>
      <c r="UNI183" s="257"/>
      <c r="UNJ183" s="257"/>
      <c r="UNK183" s="257"/>
      <c r="UNL183" s="257"/>
      <c r="UNM183" s="257"/>
      <c r="UNN183" s="257"/>
      <c r="UNO183" s="257"/>
      <c r="UNP183" s="257"/>
      <c r="UNQ183" s="257"/>
      <c r="UNR183" s="257"/>
      <c r="UNS183" s="257"/>
      <c r="UNT183" s="257"/>
      <c r="UNU183" s="257"/>
      <c r="UNV183" s="257"/>
      <c r="UNW183" s="257"/>
      <c r="UNX183" s="257"/>
      <c r="UNY183" s="257"/>
      <c r="UNZ183" s="257"/>
      <c r="UOA183" s="257"/>
      <c r="UOB183" s="257"/>
      <c r="UOC183" s="257"/>
      <c r="UOD183" s="257"/>
      <c r="UOE183" s="257"/>
      <c r="UOF183" s="257"/>
      <c r="UOG183" s="257"/>
      <c r="UOH183" s="257"/>
      <c r="UOI183" s="257"/>
      <c r="UOJ183" s="257"/>
      <c r="UOK183" s="257"/>
      <c r="UOL183" s="257"/>
      <c r="UOM183" s="257"/>
      <c r="UON183" s="257"/>
      <c r="UOO183" s="257"/>
      <c r="UOP183" s="257"/>
      <c r="UOQ183" s="257"/>
      <c r="UOR183" s="257"/>
      <c r="UOS183" s="257"/>
      <c r="UOT183" s="257"/>
      <c r="UOU183" s="257"/>
      <c r="UOV183" s="257"/>
      <c r="UOW183" s="257"/>
      <c r="UOX183" s="257"/>
      <c r="UOY183" s="257"/>
      <c r="UOZ183" s="257"/>
      <c r="UPA183" s="257"/>
      <c r="UPB183" s="257"/>
      <c r="UPC183" s="257"/>
      <c r="UPD183" s="257"/>
      <c r="UPE183" s="257"/>
      <c r="UPF183" s="257"/>
      <c r="UPG183" s="257"/>
      <c r="UPH183" s="257"/>
      <c r="UPI183" s="257"/>
      <c r="UPJ183" s="257"/>
      <c r="UPK183" s="257"/>
      <c r="UPL183" s="257"/>
      <c r="UPM183" s="257"/>
      <c r="UPN183" s="257"/>
      <c r="UPO183" s="257"/>
      <c r="UPP183" s="257"/>
      <c r="UPQ183" s="257"/>
      <c r="UPR183" s="257"/>
      <c r="UPS183" s="257"/>
      <c r="UPT183" s="257"/>
      <c r="UPU183" s="257"/>
      <c r="UPV183" s="257"/>
      <c r="UPW183" s="257"/>
      <c r="UPX183" s="257"/>
      <c r="UPY183" s="257"/>
      <c r="UPZ183" s="257"/>
      <c r="UQA183" s="257"/>
      <c r="UQB183" s="257"/>
      <c r="UQC183" s="257"/>
      <c r="UQD183" s="257"/>
      <c r="UQE183" s="257"/>
      <c r="UQF183" s="257"/>
      <c r="UQG183" s="257"/>
      <c r="UQH183" s="257"/>
      <c r="UQI183" s="257"/>
      <c r="UQJ183" s="257"/>
      <c r="UQK183" s="257"/>
      <c r="UQL183" s="257"/>
      <c r="UQM183" s="257"/>
      <c r="UQN183" s="257"/>
      <c r="UQO183" s="257"/>
      <c r="UQP183" s="257"/>
      <c r="UQQ183" s="257"/>
      <c r="UQR183" s="257"/>
      <c r="UQS183" s="257"/>
      <c r="UQT183" s="257"/>
      <c r="UQU183" s="257"/>
      <c r="UQV183" s="257"/>
      <c r="UQW183" s="257"/>
      <c r="UQX183" s="257"/>
      <c r="UQY183" s="257"/>
      <c r="UQZ183" s="257"/>
      <c r="URA183" s="257"/>
      <c r="URB183" s="257"/>
      <c r="URC183" s="257"/>
      <c r="URD183" s="257"/>
      <c r="URE183" s="257"/>
      <c r="URF183" s="257"/>
      <c r="URG183" s="257"/>
      <c r="URH183" s="257"/>
      <c r="URI183" s="257"/>
      <c r="URJ183" s="257"/>
      <c r="URK183" s="257"/>
      <c r="URL183" s="257"/>
      <c r="URM183" s="257"/>
      <c r="URN183" s="257"/>
      <c r="URO183" s="257"/>
      <c r="URP183" s="257"/>
      <c r="URQ183" s="257"/>
      <c r="URR183" s="257"/>
      <c r="URS183" s="257"/>
      <c r="URT183" s="257"/>
      <c r="URU183" s="257"/>
      <c r="URV183" s="257"/>
      <c r="URW183" s="257"/>
      <c r="URX183" s="257"/>
      <c r="URY183" s="257"/>
      <c r="URZ183" s="257"/>
      <c r="USA183" s="257"/>
      <c r="USB183" s="257"/>
      <c r="USC183" s="257"/>
      <c r="USD183" s="257"/>
      <c r="USE183" s="257"/>
      <c r="USF183" s="257"/>
      <c r="USG183" s="257"/>
      <c r="USH183" s="257"/>
      <c r="USI183" s="257"/>
      <c r="USJ183" s="257"/>
      <c r="USK183" s="257"/>
      <c r="USL183" s="257"/>
      <c r="USM183" s="257"/>
      <c r="USN183" s="257"/>
      <c r="USO183" s="257"/>
      <c r="USP183" s="257"/>
      <c r="USQ183" s="257"/>
      <c r="USR183" s="257"/>
      <c r="USS183" s="257"/>
      <c r="UST183" s="257"/>
      <c r="USU183" s="257"/>
      <c r="USV183" s="257"/>
      <c r="USW183" s="257"/>
      <c r="USX183" s="257"/>
      <c r="USY183" s="257"/>
      <c r="USZ183" s="257"/>
      <c r="UTA183" s="257"/>
      <c r="UTB183" s="257"/>
      <c r="UTC183" s="257"/>
      <c r="UTD183" s="257"/>
      <c r="UTE183" s="257"/>
      <c r="UTF183" s="257"/>
      <c r="UTG183" s="257"/>
      <c r="UTH183" s="257"/>
      <c r="UTI183" s="257"/>
      <c r="UTJ183" s="257"/>
      <c r="UTK183" s="257"/>
      <c r="UTL183" s="257"/>
      <c r="UTM183" s="257"/>
      <c r="UTN183" s="257"/>
      <c r="UTO183" s="257"/>
      <c r="UTP183" s="257"/>
      <c r="UTQ183" s="257"/>
      <c r="UTR183" s="257"/>
      <c r="UTS183" s="257"/>
      <c r="UTT183" s="257"/>
      <c r="UTU183" s="257"/>
      <c r="UTV183" s="257"/>
      <c r="UTW183" s="257"/>
      <c r="UTX183" s="257"/>
      <c r="UTY183" s="257"/>
      <c r="UTZ183" s="257"/>
      <c r="UUA183" s="257"/>
      <c r="UUB183" s="257"/>
      <c r="UUC183" s="257"/>
      <c r="UUD183" s="257"/>
      <c r="UUE183" s="257"/>
      <c r="UUF183" s="257"/>
      <c r="UUG183" s="257"/>
      <c r="UUH183" s="257"/>
      <c r="UUI183" s="257"/>
      <c r="UUJ183" s="257"/>
      <c r="UUK183" s="257"/>
      <c r="UUL183" s="257"/>
      <c r="UUM183" s="257"/>
      <c r="UUN183" s="257"/>
      <c r="UUO183" s="257"/>
      <c r="UUP183" s="257"/>
      <c r="UUQ183" s="257"/>
      <c r="UUR183" s="257"/>
      <c r="UUS183" s="257"/>
      <c r="UUT183" s="257"/>
      <c r="UUU183" s="257"/>
      <c r="UUV183" s="257"/>
      <c r="UUW183" s="257"/>
      <c r="UUX183" s="257"/>
      <c r="UUY183" s="257"/>
      <c r="UUZ183" s="257"/>
      <c r="UVA183" s="257"/>
      <c r="UVB183" s="257"/>
      <c r="UVC183" s="257"/>
      <c r="UVD183" s="257"/>
      <c r="UVE183" s="257"/>
      <c r="UVF183" s="257"/>
      <c r="UVG183" s="257"/>
      <c r="UVH183" s="257"/>
      <c r="UVI183" s="257"/>
      <c r="UVJ183" s="257"/>
      <c r="UVK183" s="257"/>
      <c r="UVL183" s="257"/>
      <c r="UVM183" s="257"/>
      <c r="UVN183" s="257"/>
      <c r="UVO183" s="257"/>
      <c r="UVP183" s="257"/>
      <c r="UVQ183" s="257"/>
      <c r="UVR183" s="257"/>
      <c r="UVS183" s="257"/>
      <c r="UVT183" s="257"/>
      <c r="UVU183" s="257"/>
      <c r="UVV183" s="257"/>
      <c r="UVW183" s="257"/>
      <c r="UVX183" s="257"/>
      <c r="UVY183" s="257"/>
      <c r="UVZ183" s="257"/>
      <c r="UWA183" s="257"/>
      <c r="UWB183" s="257"/>
      <c r="UWC183" s="257"/>
      <c r="UWD183" s="257"/>
      <c r="UWE183" s="257"/>
      <c r="UWF183" s="257"/>
      <c r="UWG183" s="257"/>
      <c r="UWH183" s="257"/>
      <c r="UWI183" s="257"/>
      <c r="UWJ183" s="257"/>
      <c r="UWK183" s="257"/>
      <c r="UWL183" s="257"/>
      <c r="UWM183" s="257"/>
      <c r="UWN183" s="257"/>
      <c r="UWO183" s="257"/>
      <c r="UWP183" s="257"/>
      <c r="UWQ183" s="257"/>
      <c r="UWR183" s="257"/>
      <c r="UWS183" s="257"/>
      <c r="UWT183" s="257"/>
      <c r="UWU183" s="257"/>
      <c r="UWV183" s="257"/>
      <c r="UWW183" s="257"/>
      <c r="UWX183" s="257"/>
      <c r="UWY183" s="257"/>
      <c r="UWZ183" s="257"/>
      <c r="UXA183" s="257"/>
      <c r="UXB183" s="257"/>
      <c r="UXC183" s="257"/>
      <c r="UXD183" s="257"/>
      <c r="UXE183" s="257"/>
      <c r="UXF183" s="257"/>
      <c r="UXG183" s="257"/>
      <c r="UXH183" s="257"/>
      <c r="UXI183" s="257"/>
      <c r="UXJ183" s="257"/>
      <c r="UXK183" s="257"/>
      <c r="UXL183" s="257"/>
      <c r="UXM183" s="257"/>
      <c r="UXN183" s="257"/>
      <c r="UXO183" s="257"/>
      <c r="UXP183" s="257"/>
      <c r="UXQ183" s="257"/>
      <c r="UXR183" s="257"/>
      <c r="UXS183" s="257"/>
      <c r="UXT183" s="257"/>
      <c r="UXU183" s="257"/>
      <c r="UXV183" s="257"/>
      <c r="UXW183" s="257"/>
      <c r="UXX183" s="257"/>
      <c r="UXY183" s="257"/>
      <c r="UXZ183" s="257"/>
      <c r="UYA183" s="257"/>
      <c r="UYB183" s="257"/>
      <c r="UYC183" s="257"/>
      <c r="UYD183" s="257"/>
      <c r="UYE183" s="257"/>
      <c r="UYF183" s="257"/>
      <c r="UYG183" s="257"/>
      <c r="UYH183" s="257"/>
      <c r="UYI183" s="257"/>
      <c r="UYJ183" s="257"/>
      <c r="UYK183" s="257"/>
      <c r="UYL183" s="257"/>
      <c r="UYM183" s="257"/>
      <c r="UYN183" s="257"/>
      <c r="UYO183" s="257"/>
      <c r="UYP183" s="257"/>
      <c r="UYQ183" s="257"/>
      <c r="UYR183" s="257"/>
      <c r="UYS183" s="257"/>
      <c r="UYT183" s="257"/>
      <c r="UYU183" s="257"/>
      <c r="UYV183" s="257"/>
      <c r="UYW183" s="257"/>
      <c r="UYX183" s="257"/>
      <c r="UYY183" s="257"/>
      <c r="UYZ183" s="257"/>
      <c r="UZA183" s="257"/>
      <c r="UZB183" s="257"/>
      <c r="UZC183" s="257"/>
      <c r="UZD183" s="257"/>
      <c r="UZE183" s="257"/>
      <c r="UZF183" s="257"/>
      <c r="UZG183" s="257"/>
      <c r="UZH183" s="257"/>
      <c r="UZI183" s="257"/>
      <c r="UZJ183" s="257"/>
      <c r="UZK183" s="257"/>
      <c r="UZL183" s="257"/>
      <c r="UZM183" s="257"/>
      <c r="UZN183" s="257"/>
      <c r="UZO183" s="257"/>
      <c r="UZP183" s="257"/>
      <c r="UZQ183" s="257"/>
      <c r="UZR183" s="257"/>
      <c r="UZS183" s="257"/>
      <c r="UZT183" s="257"/>
      <c r="UZU183" s="257"/>
      <c r="UZV183" s="257"/>
      <c r="UZW183" s="257"/>
      <c r="UZX183" s="257"/>
      <c r="UZY183" s="257"/>
      <c r="UZZ183" s="257"/>
      <c r="VAA183" s="257"/>
      <c r="VAB183" s="257"/>
      <c r="VAC183" s="257"/>
      <c r="VAD183" s="257"/>
      <c r="VAE183" s="257"/>
      <c r="VAF183" s="257"/>
      <c r="VAG183" s="257"/>
      <c r="VAH183" s="257"/>
      <c r="VAI183" s="257"/>
      <c r="VAJ183" s="257"/>
      <c r="VAK183" s="257"/>
      <c r="VAL183" s="257"/>
      <c r="VAM183" s="257"/>
      <c r="VAN183" s="257"/>
      <c r="VAO183" s="257"/>
      <c r="VAP183" s="257"/>
      <c r="VAQ183" s="257"/>
      <c r="VAR183" s="257"/>
      <c r="VAS183" s="257"/>
      <c r="VAT183" s="257"/>
      <c r="VAU183" s="257"/>
      <c r="VAV183" s="257"/>
      <c r="VAW183" s="257"/>
      <c r="VAX183" s="257"/>
      <c r="VAY183" s="257"/>
      <c r="VAZ183" s="257"/>
      <c r="VBA183" s="257"/>
      <c r="VBB183" s="257"/>
      <c r="VBC183" s="257"/>
      <c r="VBD183" s="257"/>
      <c r="VBE183" s="257"/>
      <c r="VBF183" s="257"/>
      <c r="VBG183" s="257"/>
      <c r="VBH183" s="257"/>
      <c r="VBI183" s="257"/>
      <c r="VBJ183" s="257"/>
      <c r="VBK183" s="257"/>
      <c r="VBL183" s="257"/>
      <c r="VBM183" s="257"/>
      <c r="VBN183" s="257"/>
      <c r="VBO183" s="257"/>
      <c r="VBP183" s="257"/>
      <c r="VBQ183" s="257"/>
      <c r="VBR183" s="257"/>
      <c r="VBS183" s="257"/>
      <c r="VBT183" s="257"/>
      <c r="VBU183" s="257"/>
      <c r="VBV183" s="257"/>
      <c r="VBW183" s="257"/>
      <c r="VBX183" s="257"/>
      <c r="VBY183" s="257"/>
      <c r="VBZ183" s="257"/>
      <c r="VCA183" s="257"/>
      <c r="VCB183" s="257"/>
      <c r="VCC183" s="257"/>
      <c r="VCD183" s="257"/>
      <c r="VCE183" s="257"/>
      <c r="VCF183" s="257"/>
      <c r="VCG183" s="257"/>
      <c r="VCH183" s="257"/>
      <c r="VCI183" s="257"/>
      <c r="VCJ183" s="257"/>
      <c r="VCK183" s="257"/>
      <c r="VCL183" s="257"/>
      <c r="VCM183" s="257"/>
      <c r="VCN183" s="257"/>
      <c r="VCO183" s="257"/>
      <c r="VCP183" s="257"/>
      <c r="VCQ183" s="257"/>
      <c r="VCR183" s="257"/>
      <c r="VCS183" s="257"/>
      <c r="VCT183" s="257"/>
      <c r="VCU183" s="257"/>
      <c r="VCV183" s="257"/>
      <c r="VCW183" s="257"/>
      <c r="VCX183" s="257"/>
      <c r="VCY183" s="257"/>
      <c r="VCZ183" s="257"/>
      <c r="VDA183" s="257"/>
      <c r="VDB183" s="257"/>
      <c r="VDC183" s="257"/>
      <c r="VDD183" s="257"/>
      <c r="VDE183" s="257"/>
      <c r="VDF183" s="257"/>
      <c r="VDG183" s="257"/>
      <c r="VDH183" s="257"/>
      <c r="VDI183" s="257"/>
      <c r="VDJ183" s="257"/>
      <c r="VDK183" s="257"/>
      <c r="VDL183" s="257"/>
      <c r="VDM183" s="257"/>
      <c r="VDN183" s="257"/>
      <c r="VDO183" s="257"/>
      <c r="VDP183" s="257"/>
      <c r="VDQ183" s="257"/>
      <c r="VDR183" s="257"/>
      <c r="VDS183" s="257"/>
      <c r="VDT183" s="257"/>
      <c r="VDU183" s="257"/>
      <c r="VDV183" s="257"/>
      <c r="VDW183" s="257"/>
      <c r="VDX183" s="257"/>
      <c r="VDY183" s="257"/>
      <c r="VDZ183" s="257"/>
      <c r="VEA183" s="257"/>
      <c r="VEB183" s="257"/>
      <c r="VEC183" s="257"/>
      <c r="VED183" s="257"/>
      <c r="VEE183" s="257"/>
      <c r="VEF183" s="257"/>
      <c r="VEG183" s="257"/>
      <c r="VEH183" s="257"/>
      <c r="VEI183" s="257"/>
      <c r="VEJ183" s="257"/>
      <c r="VEK183" s="257"/>
      <c r="VEL183" s="257"/>
      <c r="VEM183" s="257"/>
      <c r="VEN183" s="257"/>
      <c r="VEO183" s="257"/>
      <c r="VEP183" s="257"/>
      <c r="VEQ183" s="257"/>
      <c r="VER183" s="257"/>
      <c r="VES183" s="257"/>
      <c r="VET183" s="257"/>
      <c r="VEU183" s="257"/>
      <c r="VEV183" s="257"/>
      <c r="VEW183" s="257"/>
      <c r="VEX183" s="257"/>
      <c r="VEY183" s="257"/>
      <c r="VEZ183" s="257"/>
      <c r="VFA183" s="257"/>
      <c r="VFB183" s="257"/>
      <c r="VFC183" s="257"/>
      <c r="VFD183" s="257"/>
      <c r="VFE183" s="257"/>
      <c r="VFF183" s="257"/>
      <c r="VFG183" s="257"/>
      <c r="VFH183" s="257"/>
      <c r="VFI183" s="257"/>
      <c r="VFJ183" s="257"/>
      <c r="VFK183" s="257"/>
      <c r="VFL183" s="257"/>
      <c r="VFM183" s="257"/>
      <c r="VFN183" s="257"/>
      <c r="VFO183" s="257"/>
      <c r="VFP183" s="257"/>
      <c r="VFQ183" s="257"/>
      <c r="VFR183" s="257"/>
      <c r="VFS183" s="257"/>
      <c r="VFT183" s="257"/>
      <c r="VFU183" s="257"/>
      <c r="VFV183" s="257"/>
      <c r="VFW183" s="257"/>
      <c r="VFX183" s="257"/>
      <c r="VFY183" s="257"/>
      <c r="VFZ183" s="257"/>
      <c r="VGA183" s="257"/>
      <c r="VGB183" s="257"/>
      <c r="VGC183" s="257"/>
      <c r="VGD183" s="257"/>
      <c r="VGE183" s="257"/>
      <c r="VGF183" s="257"/>
      <c r="VGG183" s="257"/>
      <c r="VGH183" s="257"/>
      <c r="VGI183" s="257"/>
      <c r="VGJ183" s="257"/>
      <c r="VGK183" s="257"/>
      <c r="VGL183" s="257"/>
      <c r="VGM183" s="257"/>
      <c r="VGN183" s="257"/>
      <c r="VGO183" s="257"/>
      <c r="VGP183" s="257"/>
      <c r="VGQ183" s="257"/>
      <c r="VGR183" s="257"/>
      <c r="VGS183" s="257"/>
      <c r="VGT183" s="257"/>
      <c r="VGU183" s="257"/>
      <c r="VGV183" s="257"/>
      <c r="VGW183" s="257"/>
      <c r="VGX183" s="257"/>
      <c r="VGY183" s="257"/>
      <c r="VGZ183" s="257"/>
      <c r="VHA183" s="257"/>
      <c r="VHB183" s="257"/>
      <c r="VHC183" s="257"/>
      <c r="VHD183" s="257"/>
      <c r="VHE183" s="257"/>
      <c r="VHF183" s="257"/>
      <c r="VHG183" s="257"/>
      <c r="VHH183" s="257"/>
      <c r="VHI183" s="257"/>
      <c r="VHJ183" s="257"/>
      <c r="VHK183" s="257"/>
      <c r="VHL183" s="257"/>
      <c r="VHM183" s="257"/>
      <c r="VHN183" s="257"/>
      <c r="VHO183" s="257"/>
      <c r="VHP183" s="257"/>
      <c r="VHQ183" s="257"/>
      <c r="VHR183" s="257"/>
      <c r="VHS183" s="257"/>
      <c r="VHT183" s="257"/>
      <c r="VHU183" s="257"/>
      <c r="VHV183" s="257"/>
      <c r="VHW183" s="257"/>
      <c r="VHX183" s="257"/>
      <c r="VHY183" s="257"/>
      <c r="VHZ183" s="257"/>
      <c r="VIA183" s="257"/>
      <c r="VIB183" s="257"/>
      <c r="VIC183" s="257"/>
      <c r="VID183" s="257"/>
      <c r="VIE183" s="257"/>
      <c r="VIF183" s="257"/>
      <c r="VIG183" s="257"/>
      <c r="VIH183" s="257"/>
      <c r="VII183" s="257"/>
      <c r="VIJ183" s="257"/>
      <c r="VIK183" s="257"/>
      <c r="VIL183" s="257"/>
      <c r="VIM183" s="257"/>
      <c r="VIN183" s="257"/>
      <c r="VIO183" s="257"/>
      <c r="VIP183" s="257"/>
      <c r="VIQ183" s="257"/>
      <c r="VIR183" s="257"/>
      <c r="VIS183" s="257"/>
      <c r="VIT183" s="257"/>
      <c r="VIU183" s="257"/>
      <c r="VIV183" s="257"/>
      <c r="VIW183" s="257"/>
      <c r="VIX183" s="257"/>
      <c r="VIY183" s="257"/>
      <c r="VIZ183" s="257"/>
      <c r="VJA183" s="257"/>
      <c r="VJB183" s="257"/>
      <c r="VJC183" s="257"/>
      <c r="VJD183" s="257"/>
      <c r="VJE183" s="257"/>
      <c r="VJF183" s="257"/>
      <c r="VJG183" s="257"/>
      <c r="VJH183" s="257"/>
      <c r="VJI183" s="257"/>
      <c r="VJJ183" s="257"/>
      <c r="VJK183" s="257"/>
      <c r="VJL183" s="257"/>
      <c r="VJM183" s="257"/>
      <c r="VJN183" s="257"/>
      <c r="VJO183" s="257"/>
      <c r="VJP183" s="257"/>
      <c r="VJQ183" s="257"/>
      <c r="VJR183" s="257"/>
      <c r="VJS183" s="257"/>
      <c r="VJT183" s="257"/>
      <c r="VJU183" s="257"/>
      <c r="VJV183" s="257"/>
      <c r="VJW183" s="257"/>
      <c r="VJX183" s="257"/>
      <c r="VJY183" s="257"/>
      <c r="VJZ183" s="257"/>
      <c r="VKA183" s="257"/>
      <c r="VKB183" s="257"/>
      <c r="VKC183" s="257"/>
      <c r="VKD183" s="257"/>
      <c r="VKE183" s="257"/>
      <c r="VKF183" s="257"/>
      <c r="VKG183" s="257"/>
      <c r="VKH183" s="257"/>
      <c r="VKI183" s="257"/>
      <c r="VKJ183" s="257"/>
      <c r="VKK183" s="257"/>
      <c r="VKL183" s="257"/>
      <c r="VKM183" s="257"/>
      <c r="VKN183" s="257"/>
      <c r="VKO183" s="257"/>
      <c r="VKP183" s="257"/>
      <c r="VKQ183" s="257"/>
      <c r="VKR183" s="257"/>
      <c r="VKS183" s="257"/>
      <c r="VKT183" s="257"/>
      <c r="VKU183" s="257"/>
      <c r="VKV183" s="257"/>
      <c r="VKW183" s="257"/>
      <c r="VKX183" s="257"/>
      <c r="VKY183" s="257"/>
      <c r="VKZ183" s="257"/>
      <c r="VLA183" s="257"/>
      <c r="VLB183" s="257"/>
      <c r="VLC183" s="257"/>
      <c r="VLD183" s="257"/>
      <c r="VLE183" s="257"/>
      <c r="VLF183" s="257"/>
      <c r="VLG183" s="257"/>
      <c r="VLH183" s="257"/>
      <c r="VLI183" s="257"/>
      <c r="VLJ183" s="257"/>
      <c r="VLK183" s="257"/>
      <c r="VLL183" s="257"/>
      <c r="VLM183" s="257"/>
      <c r="VLN183" s="257"/>
      <c r="VLO183" s="257"/>
      <c r="VLP183" s="257"/>
      <c r="VLQ183" s="257"/>
      <c r="VLR183" s="257"/>
      <c r="VLS183" s="257"/>
      <c r="VLT183" s="257"/>
      <c r="VLU183" s="257"/>
      <c r="VLV183" s="257"/>
      <c r="VLW183" s="257"/>
      <c r="VLX183" s="257"/>
      <c r="VLY183" s="257"/>
      <c r="VLZ183" s="257"/>
      <c r="VMA183" s="257"/>
      <c r="VMB183" s="257"/>
      <c r="VMC183" s="257"/>
      <c r="VMD183" s="257"/>
      <c r="VME183" s="257"/>
      <c r="VMF183" s="257"/>
      <c r="VMG183" s="257"/>
      <c r="VMH183" s="257"/>
      <c r="VMI183" s="257"/>
      <c r="VMJ183" s="257"/>
      <c r="VMK183" s="257"/>
      <c r="VML183" s="257"/>
      <c r="VMM183" s="257"/>
      <c r="VMN183" s="257"/>
      <c r="VMO183" s="257"/>
      <c r="VMP183" s="257"/>
      <c r="VMQ183" s="257"/>
      <c r="VMR183" s="257"/>
      <c r="VMS183" s="257"/>
      <c r="VMT183" s="257"/>
      <c r="VMU183" s="257"/>
      <c r="VMV183" s="257"/>
      <c r="VMW183" s="257"/>
      <c r="VMX183" s="257"/>
      <c r="VMY183" s="257"/>
      <c r="VMZ183" s="257"/>
      <c r="VNA183" s="257"/>
      <c r="VNB183" s="257"/>
      <c r="VNC183" s="257"/>
      <c r="VND183" s="257"/>
      <c r="VNE183" s="257"/>
      <c r="VNF183" s="257"/>
      <c r="VNG183" s="257"/>
      <c r="VNH183" s="257"/>
      <c r="VNI183" s="257"/>
      <c r="VNJ183" s="257"/>
      <c r="VNK183" s="257"/>
      <c r="VNL183" s="257"/>
      <c r="VNM183" s="257"/>
      <c r="VNN183" s="257"/>
      <c r="VNO183" s="257"/>
      <c r="VNP183" s="257"/>
      <c r="VNQ183" s="257"/>
      <c r="VNR183" s="257"/>
      <c r="VNS183" s="257"/>
      <c r="VNT183" s="257"/>
      <c r="VNU183" s="257"/>
      <c r="VNV183" s="257"/>
      <c r="VNW183" s="257"/>
      <c r="VNX183" s="257"/>
      <c r="VNY183" s="257"/>
      <c r="VNZ183" s="257"/>
      <c r="VOA183" s="257"/>
      <c r="VOB183" s="257"/>
      <c r="VOC183" s="257"/>
      <c r="VOD183" s="257"/>
      <c r="VOE183" s="257"/>
      <c r="VOF183" s="257"/>
      <c r="VOG183" s="257"/>
      <c r="VOH183" s="257"/>
      <c r="VOI183" s="257"/>
      <c r="VOJ183" s="257"/>
      <c r="VOK183" s="257"/>
      <c r="VOL183" s="257"/>
      <c r="VOM183" s="257"/>
      <c r="VON183" s="257"/>
      <c r="VOO183" s="257"/>
      <c r="VOP183" s="257"/>
      <c r="VOQ183" s="257"/>
      <c r="VOR183" s="257"/>
      <c r="VOS183" s="257"/>
      <c r="VOT183" s="257"/>
      <c r="VOU183" s="257"/>
      <c r="VOV183" s="257"/>
      <c r="VOW183" s="257"/>
      <c r="VOX183" s="257"/>
      <c r="VOY183" s="257"/>
      <c r="VOZ183" s="257"/>
      <c r="VPA183" s="257"/>
      <c r="VPB183" s="257"/>
      <c r="VPC183" s="257"/>
      <c r="VPD183" s="257"/>
      <c r="VPE183" s="257"/>
      <c r="VPF183" s="257"/>
      <c r="VPG183" s="257"/>
      <c r="VPH183" s="257"/>
      <c r="VPI183" s="257"/>
      <c r="VPJ183" s="257"/>
      <c r="VPK183" s="257"/>
      <c r="VPL183" s="257"/>
      <c r="VPM183" s="257"/>
      <c r="VPN183" s="257"/>
      <c r="VPO183" s="257"/>
      <c r="VPP183" s="257"/>
      <c r="VPQ183" s="257"/>
      <c r="VPR183" s="257"/>
      <c r="VPS183" s="257"/>
      <c r="VPT183" s="257"/>
      <c r="VPU183" s="257"/>
      <c r="VPV183" s="257"/>
      <c r="VPW183" s="257"/>
      <c r="VPX183" s="257"/>
      <c r="VPY183" s="257"/>
      <c r="VPZ183" s="257"/>
      <c r="VQA183" s="257"/>
      <c r="VQB183" s="257"/>
      <c r="VQC183" s="257"/>
      <c r="VQD183" s="257"/>
      <c r="VQE183" s="257"/>
      <c r="VQF183" s="257"/>
      <c r="VQG183" s="257"/>
      <c r="VQH183" s="257"/>
      <c r="VQI183" s="257"/>
      <c r="VQJ183" s="257"/>
      <c r="VQK183" s="257"/>
      <c r="VQL183" s="257"/>
      <c r="VQM183" s="257"/>
      <c r="VQN183" s="257"/>
      <c r="VQO183" s="257"/>
      <c r="VQP183" s="257"/>
      <c r="VQQ183" s="257"/>
      <c r="VQR183" s="257"/>
      <c r="VQS183" s="257"/>
      <c r="VQT183" s="257"/>
      <c r="VQU183" s="257"/>
      <c r="VQV183" s="257"/>
      <c r="VQW183" s="257"/>
      <c r="VQX183" s="257"/>
      <c r="VQY183" s="257"/>
      <c r="VQZ183" s="257"/>
      <c r="VRA183" s="257"/>
      <c r="VRB183" s="257"/>
      <c r="VRC183" s="257"/>
      <c r="VRD183" s="257"/>
      <c r="VRE183" s="257"/>
      <c r="VRF183" s="257"/>
      <c r="VRG183" s="257"/>
      <c r="VRH183" s="257"/>
      <c r="VRI183" s="257"/>
      <c r="VRJ183" s="257"/>
      <c r="VRK183" s="257"/>
      <c r="VRL183" s="257"/>
      <c r="VRM183" s="257"/>
      <c r="VRN183" s="257"/>
      <c r="VRO183" s="257"/>
      <c r="VRP183" s="257"/>
      <c r="VRQ183" s="257"/>
      <c r="VRR183" s="257"/>
      <c r="VRS183" s="257"/>
      <c r="VRT183" s="257"/>
      <c r="VRU183" s="257"/>
      <c r="VRV183" s="257"/>
      <c r="VRW183" s="257"/>
      <c r="VRX183" s="257"/>
      <c r="VRY183" s="257"/>
      <c r="VRZ183" s="257"/>
      <c r="VSA183" s="257"/>
      <c r="VSB183" s="257"/>
      <c r="VSC183" s="257"/>
      <c r="VSD183" s="257"/>
      <c r="VSE183" s="257"/>
      <c r="VSF183" s="257"/>
      <c r="VSG183" s="257"/>
      <c r="VSH183" s="257"/>
      <c r="VSI183" s="257"/>
      <c r="VSJ183" s="257"/>
      <c r="VSK183" s="257"/>
      <c r="VSL183" s="257"/>
      <c r="VSM183" s="257"/>
      <c r="VSN183" s="257"/>
      <c r="VSO183" s="257"/>
      <c r="VSP183" s="257"/>
      <c r="VSQ183" s="257"/>
      <c r="VSR183" s="257"/>
      <c r="VSS183" s="257"/>
      <c r="VST183" s="257"/>
      <c r="VSU183" s="257"/>
      <c r="VSV183" s="257"/>
      <c r="VSW183" s="257"/>
      <c r="VSX183" s="257"/>
      <c r="VSY183" s="257"/>
      <c r="VSZ183" s="257"/>
      <c r="VTA183" s="257"/>
      <c r="VTB183" s="257"/>
      <c r="VTC183" s="257"/>
      <c r="VTD183" s="257"/>
      <c r="VTE183" s="257"/>
      <c r="VTF183" s="257"/>
      <c r="VTG183" s="257"/>
      <c r="VTH183" s="257"/>
      <c r="VTI183" s="257"/>
      <c r="VTJ183" s="257"/>
      <c r="VTK183" s="257"/>
      <c r="VTL183" s="257"/>
      <c r="VTM183" s="257"/>
      <c r="VTN183" s="257"/>
      <c r="VTO183" s="257"/>
      <c r="VTP183" s="257"/>
      <c r="VTQ183" s="257"/>
      <c r="VTR183" s="257"/>
      <c r="VTS183" s="257"/>
      <c r="VTT183" s="257"/>
      <c r="VTU183" s="257"/>
      <c r="VTV183" s="257"/>
      <c r="VTW183" s="257"/>
      <c r="VTX183" s="257"/>
      <c r="VTY183" s="257"/>
      <c r="VTZ183" s="257"/>
      <c r="VUA183" s="257"/>
      <c r="VUB183" s="257"/>
      <c r="VUC183" s="257"/>
      <c r="VUD183" s="257"/>
      <c r="VUE183" s="257"/>
      <c r="VUF183" s="257"/>
      <c r="VUG183" s="257"/>
      <c r="VUH183" s="257"/>
      <c r="VUI183" s="257"/>
      <c r="VUJ183" s="257"/>
      <c r="VUK183" s="257"/>
      <c r="VUL183" s="257"/>
      <c r="VUM183" s="257"/>
      <c r="VUN183" s="257"/>
      <c r="VUO183" s="257"/>
      <c r="VUP183" s="257"/>
      <c r="VUQ183" s="257"/>
      <c r="VUR183" s="257"/>
      <c r="VUS183" s="257"/>
      <c r="VUT183" s="257"/>
      <c r="VUU183" s="257"/>
      <c r="VUV183" s="257"/>
      <c r="VUW183" s="257"/>
      <c r="VUX183" s="257"/>
      <c r="VUY183" s="257"/>
      <c r="VUZ183" s="257"/>
      <c r="VVA183" s="257"/>
      <c r="VVB183" s="257"/>
      <c r="VVC183" s="257"/>
      <c r="VVD183" s="257"/>
      <c r="VVE183" s="257"/>
      <c r="VVF183" s="257"/>
      <c r="VVG183" s="257"/>
      <c r="VVH183" s="257"/>
      <c r="VVI183" s="257"/>
      <c r="VVJ183" s="257"/>
      <c r="VVK183" s="257"/>
      <c r="VVL183" s="257"/>
      <c r="VVM183" s="257"/>
      <c r="VVN183" s="257"/>
      <c r="VVO183" s="257"/>
      <c r="VVP183" s="257"/>
      <c r="VVQ183" s="257"/>
      <c r="VVR183" s="257"/>
      <c r="VVS183" s="257"/>
      <c r="VVT183" s="257"/>
      <c r="VVU183" s="257"/>
      <c r="VVV183" s="257"/>
      <c r="VVW183" s="257"/>
      <c r="VVX183" s="257"/>
      <c r="VVY183" s="257"/>
      <c r="VVZ183" s="257"/>
      <c r="VWA183" s="257"/>
      <c r="VWB183" s="257"/>
      <c r="VWC183" s="257"/>
      <c r="VWD183" s="257"/>
      <c r="VWE183" s="257"/>
      <c r="VWF183" s="257"/>
      <c r="VWG183" s="257"/>
      <c r="VWH183" s="257"/>
      <c r="VWI183" s="257"/>
      <c r="VWJ183" s="257"/>
      <c r="VWK183" s="257"/>
      <c r="VWL183" s="257"/>
      <c r="VWM183" s="257"/>
      <c r="VWN183" s="257"/>
      <c r="VWO183" s="257"/>
      <c r="VWP183" s="257"/>
      <c r="VWQ183" s="257"/>
      <c r="VWR183" s="257"/>
      <c r="VWS183" s="257"/>
      <c r="VWT183" s="257"/>
      <c r="VWU183" s="257"/>
      <c r="VWV183" s="257"/>
      <c r="VWW183" s="257"/>
      <c r="VWX183" s="257"/>
      <c r="VWY183" s="257"/>
      <c r="VWZ183" s="257"/>
      <c r="VXA183" s="257"/>
      <c r="VXB183" s="257"/>
      <c r="VXC183" s="257"/>
      <c r="VXD183" s="257"/>
      <c r="VXE183" s="257"/>
      <c r="VXF183" s="257"/>
      <c r="VXG183" s="257"/>
      <c r="VXH183" s="257"/>
      <c r="VXI183" s="257"/>
      <c r="VXJ183" s="257"/>
      <c r="VXK183" s="257"/>
      <c r="VXL183" s="257"/>
      <c r="VXM183" s="257"/>
      <c r="VXN183" s="257"/>
      <c r="VXO183" s="257"/>
      <c r="VXP183" s="257"/>
      <c r="VXQ183" s="257"/>
      <c r="VXR183" s="257"/>
      <c r="VXS183" s="257"/>
      <c r="VXT183" s="257"/>
      <c r="VXU183" s="257"/>
      <c r="VXV183" s="257"/>
      <c r="VXW183" s="257"/>
      <c r="VXX183" s="257"/>
      <c r="VXY183" s="257"/>
      <c r="VXZ183" s="257"/>
      <c r="VYA183" s="257"/>
      <c r="VYB183" s="257"/>
      <c r="VYC183" s="257"/>
      <c r="VYD183" s="257"/>
      <c r="VYE183" s="257"/>
      <c r="VYF183" s="257"/>
      <c r="VYG183" s="257"/>
      <c r="VYH183" s="257"/>
      <c r="VYI183" s="257"/>
      <c r="VYJ183" s="257"/>
      <c r="VYK183" s="257"/>
      <c r="VYL183" s="257"/>
      <c r="VYM183" s="257"/>
      <c r="VYN183" s="257"/>
      <c r="VYO183" s="257"/>
      <c r="VYP183" s="257"/>
      <c r="VYQ183" s="257"/>
      <c r="VYR183" s="257"/>
      <c r="VYS183" s="257"/>
      <c r="VYT183" s="257"/>
      <c r="VYU183" s="257"/>
      <c r="VYV183" s="257"/>
      <c r="VYW183" s="257"/>
      <c r="VYX183" s="257"/>
      <c r="VYY183" s="257"/>
      <c r="VYZ183" s="257"/>
      <c r="VZA183" s="257"/>
      <c r="VZB183" s="257"/>
      <c r="VZC183" s="257"/>
      <c r="VZD183" s="257"/>
      <c r="VZE183" s="257"/>
      <c r="VZF183" s="257"/>
      <c r="VZG183" s="257"/>
      <c r="VZH183" s="257"/>
      <c r="VZI183" s="257"/>
      <c r="VZJ183" s="257"/>
      <c r="VZK183" s="257"/>
      <c r="VZL183" s="257"/>
      <c r="VZM183" s="257"/>
      <c r="VZN183" s="257"/>
      <c r="VZO183" s="257"/>
      <c r="VZP183" s="257"/>
      <c r="VZQ183" s="257"/>
      <c r="VZR183" s="257"/>
      <c r="VZS183" s="257"/>
      <c r="VZT183" s="257"/>
      <c r="VZU183" s="257"/>
      <c r="VZV183" s="257"/>
      <c r="VZW183" s="257"/>
      <c r="VZX183" s="257"/>
      <c r="VZY183" s="257"/>
      <c r="VZZ183" s="257"/>
      <c r="WAA183" s="257"/>
      <c r="WAB183" s="257"/>
      <c r="WAC183" s="257"/>
      <c r="WAD183" s="257"/>
      <c r="WAE183" s="257"/>
      <c r="WAF183" s="257"/>
      <c r="WAG183" s="257"/>
      <c r="WAH183" s="257"/>
      <c r="WAI183" s="257"/>
      <c r="WAJ183" s="257"/>
      <c r="WAK183" s="257"/>
      <c r="WAL183" s="257"/>
      <c r="WAM183" s="257"/>
      <c r="WAN183" s="257"/>
      <c r="WAO183" s="257"/>
      <c r="WAP183" s="257"/>
      <c r="WAQ183" s="257"/>
      <c r="WAR183" s="257"/>
      <c r="WAS183" s="257"/>
      <c r="WAT183" s="257"/>
      <c r="WAU183" s="257"/>
      <c r="WAV183" s="257"/>
      <c r="WAW183" s="257"/>
      <c r="WAX183" s="257"/>
      <c r="WAY183" s="257"/>
      <c r="WAZ183" s="257"/>
      <c r="WBA183" s="257"/>
      <c r="WBB183" s="257"/>
      <c r="WBC183" s="257"/>
      <c r="WBD183" s="257"/>
      <c r="WBE183" s="257"/>
      <c r="WBF183" s="257"/>
      <c r="WBG183" s="257"/>
      <c r="WBH183" s="257"/>
      <c r="WBI183" s="257"/>
      <c r="WBJ183" s="257"/>
      <c r="WBK183" s="257"/>
      <c r="WBL183" s="257"/>
      <c r="WBM183" s="257"/>
      <c r="WBN183" s="257"/>
      <c r="WBO183" s="257"/>
      <c r="WBP183" s="257"/>
      <c r="WBQ183" s="257"/>
      <c r="WBR183" s="257"/>
      <c r="WBS183" s="257"/>
      <c r="WBT183" s="257"/>
      <c r="WBU183" s="257"/>
      <c r="WBV183" s="257"/>
      <c r="WBW183" s="257"/>
      <c r="WBX183" s="257"/>
      <c r="WBY183" s="257"/>
      <c r="WBZ183" s="257"/>
      <c r="WCA183" s="257"/>
      <c r="WCB183" s="257"/>
      <c r="WCC183" s="257"/>
      <c r="WCD183" s="257"/>
      <c r="WCE183" s="257"/>
      <c r="WCF183" s="257"/>
      <c r="WCG183" s="257"/>
      <c r="WCH183" s="257"/>
      <c r="WCI183" s="257"/>
      <c r="WCJ183" s="257"/>
      <c r="WCK183" s="257"/>
      <c r="WCL183" s="257"/>
      <c r="WCM183" s="257"/>
      <c r="WCN183" s="257"/>
      <c r="WCO183" s="257"/>
      <c r="WCP183" s="257"/>
      <c r="WCQ183" s="257"/>
      <c r="WCR183" s="257"/>
      <c r="WCS183" s="257"/>
      <c r="WCT183" s="257"/>
      <c r="WCU183" s="257"/>
      <c r="WCV183" s="257"/>
      <c r="WCW183" s="257"/>
      <c r="WCX183" s="257"/>
      <c r="WCY183" s="257"/>
      <c r="WCZ183" s="257"/>
      <c r="WDA183" s="257"/>
      <c r="WDB183" s="257"/>
      <c r="WDC183" s="257"/>
      <c r="WDD183" s="257"/>
      <c r="WDE183" s="257"/>
      <c r="WDF183" s="257"/>
      <c r="WDG183" s="257"/>
      <c r="WDH183" s="257"/>
      <c r="WDI183" s="257"/>
      <c r="WDJ183" s="257"/>
      <c r="WDK183" s="257"/>
      <c r="WDL183" s="257"/>
      <c r="WDM183" s="257"/>
      <c r="WDN183" s="257"/>
      <c r="WDO183" s="257"/>
      <c r="WDP183" s="257"/>
      <c r="WDQ183" s="257"/>
      <c r="WDR183" s="257"/>
      <c r="WDS183" s="257"/>
      <c r="WDT183" s="257"/>
      <c r="WDU183" s="257"/>
      <c r="WDV183" s="257"/>
      <c r="WDW183" s="257"/>
      <c r="WDX183" s="257"/>
      <c r="WDY183" s="257"/>
      <c r="WDZ183" s="257"/>
      <c r="WEA183" s="257"/>
      <c r="WEB183" s="257"/>
      <c r="WEC183" s="257"/>
      <c r="WED183" s="257"/>
      <c r="WEE183" s="257"/>
      <c r="WEF183" s="257"/>
      <c r="WEG183" s="257"/>
      <c r="WEH183" s="257"/>
      <c r="WEI183" s="257"/>
      <c r="WEJ183" s="257"/>
      <c r="WEK183" s="257"/>
      <c r="WEL183" s="257"/>
      <c r="WEM183" s="257"/>
      <c r="WEN183" s="257"/>
      <c r="WEO183" s="257"/>
      <c r="WEP183" s="257"/>
      <c r="WEQ183" s="257"/>
      <c r="WER183" s="257"/>
      <c r="WES183" s="257"/>
      <c r="WET183" s="257"/>
      <c r="WEU183" s="257"/>
      <c r="WEV183" s="257"/>
      <c r="WEW183" s="257"/>
      <c r="WEX183" s="257"/>
      <c r="WEY183" s="257"/>
      <c r="WEZ183" s="257"/>
      <c r="WFA183" s="257"/>
      <c r="WFB183" s="257"/>
      <c r="WFC183" s="257"/>
      <c r="WFD183" s="257"/>
      <c r="WFE183" s="257"/>
      <c r="WFF183" s="257"/>
      <c r="WFG183" s="257"/>
      <c r="WFH183" s="257"/>
      <c r="WFI183" s="257"/>
      <c r="WFJ183" s="257"/>
      <c r="WFK183" s="257"/>
      <c r="WFL183" s="257"/>
      <c r="WFM183" s="257"/>
      <c r="WFN183" s="257"/>
      <c r="WFO183" s="257"/>
      <c r="WFP183" s="257"/>
      <c r="WFQ183" s="257"/>
      <c r="WFR183" s="257"/>
      <c r="WFS183" s="257"/>
      <c r="WFT183" s="257"/>
      <c r="WFU183" s="257"/>
      <c r="WFV183" s="257"/>
      <c r="WFW183" s="257"/>
      <c r="WFX183" s="257"/>
      <c r="WFY183" s="257"/>
      <c r="WFZ183" s="257"/>
      <c r="WGA183" s="257"/>
      <c r="WGB183" s="257"/>
      <c r="WGC183" s="257"/>
      <c r="WGD183" s="257"/>
      <c r="WGE183" s="257"/>
      <c r="WGF183" s="257"/>
      <c r="WGG183" s="257"/>
      <c r="WGH183" s="257"/>
      <c r="WGI183" s="257"/>
      <c r="WGJ183" s="257"/>
      <c r="WGK183" s="257"/>
      <c r="WGL183" s="257"/>
      <c r="WGM183" s="257"/>
      <c r="WGN183" s="257"/>
      <c r="WGO183" s="257"/>
      <c r="WGP183" s="257"/>
      <c r="WGQ183" s="257"/>
      <c r="WGR183" s="257"/>
      <c r="WGS183" s="257"/>
      <c r="WGT183" s="257"/>
      <c r="WGU183" s="257"/>
      <c r="WGV183" s="257"/>
      <c r="WGW183" s="257"/>
      <c r="WGX183" s="257"/>
      <c r="WGY183" s="257"/>
      <c r="WGZ183" s="257"/>
      <c r="WHA183" s="257"/>
      <c r="WHB183" s="257"/>
      <c r="WHC183" s="257"/>
      <c r="WHD183" s="257"/>
      <c r="WHE183" s="257"/>
      <c r="WHF183" s="257"/>
      <c r="WHG183" s="257"/>
      <c r="WHH183" s="257"/>
      <c r="WHI183" s="257"/>
      <c r="WHJ183" s="257"/>
      <c r="WHK183" s="257"/>
      <c r="WHL183" s="257"/>
      <c r="WHM183" s="257"/>
      <c r="WHN183" s="257"/>
      <c r="WHO183" s="257"/>
      <c r="WHP183" s="257"/>
      <c r="WHQ183" s="257"/>
      <c r="WHR183" s="257"/>
      <c r="WHS183" s="257"/>
      <c r="WHT183" s="257"/>
      <c r="WHU183" s="257"/>
      <c r="WHV183" s="257"/>
      <c r="WHW183" s="257"/>
      <c r="WHX183" s="257"/>
      <c r="WHY183" s="257"/>
      <c r="WHZ183" s="257"/>
      <c r="WIA183" s="257"/>
      <c r="WIB183" s="257"/>
      <c r="WIC183" s="257"/>
      <c r="WID183" s="257"/>
      <c r="WIE183" s="257"/>
      <c r="WIF183" s="257"/>
      <c r="WIG183" s="257"/>
      <c r="WIH183" s="257"/>
      <c r="WII183" s="257"/>
      <c r="WIJ183" s="257"/>
      <c r="WIK183" s="257"/>
      <c r="WIL183" s="257"/>
      <c r="WIM183" s="257"/>
      <c r="WIN183" s="257"/>
      <c r="WIO183" s="257"/>
      <c r="WIP183" s="257"/>
      <c r="WIQ183" s="257"/>
      <c r="WIR183" s="257"/>
      <c r="WIS183" s="257"/>
      <c r="WIT183" s="257"/>
      <c r="WIU183" s="257"/>
      <c r="WIV183" s="257"/>
      <c r="WIW183" s="257"/>
      <c r="WIX183" s="257"/>
      <c r="WIY183" s="257"/>
      <c r="WIZ183" s="257"/>
      <c r="WJA183" s="257"/>
      <c r="WJB183" s="257"/>
      <c r="WJC183" s="257"/>
      <c r="WJD183" s="257"/>
      <c r="WJE183" s="257"/>
      <c r="WJF183" s="257"/>
      <c r="WJG183" s="257"/>
      <c r="WJH183" s="257"/>
      <c r="WJI183" s="257"/>
      <c r="WJJ183" s="257"/>
      <c r="WJK183" s="257"/>
      <c r="WJL183" s="257"/>
      <c r="WJM183" s="257"/>
      <c r="WJN183" s="257"/>
      <c r="WJO183" s="257"/>
      <c r="WJP183" s="257"/>
      <c r="WJQ183" s="257"/>
      <c r="WJR183" s="257"/>
      <c r="WJS183" s="257"/>
      <c r="WJT183" s="257"/>
      <c r="WJU183" s="257"/>
      <c r="WJV183" s="257"/>
      <c r="WJW183" s="257"/>
      <c r="WJX183" s="257"/>
      <c r="WJY183" s="257"/>
      <c r="WJZ183" s="257"/>
      <c r="WKA183" s="257"/>
      <c r="WKB183" s="257"/>
      <c r="WKC183" s="257"/>
      <c r="WKD183" s="257"/>
      <c r="WKE183" s="257"/>
      <c r="WKF183" s="257"/>
      <c r="WKG183" s="257"/>
      <c r="WKH183" s="257"/>
      <c r="WKI183" s="257"/>
      <c r="WKJ183" s="257"/>
      <c r="WKK183" s="257"/>
      <c r="WKL183" s="257"/>
      <c r="WKM183" s="257"/>
      <c r="WKN183" s="257"/>
      <c r="WKO183" s="257"/>
      <c r="WKP183" s="257"/>
      <c r="WKQ183" s="257"/>
      <c r="WKR183" s="257"/>
      <c r="WKS183" s="257"/>
      <c r="WKT183" s="257"/>
      <c r="WKU183" s="257"/>
      <c r="WKV183" s="257"/>
      <c r="WKW183" s="257"/>
      <c r="WKX183" s="257"/>
      <c r="WKY183" s="257"/>
      <c r="WKZ183" s="257"/>
      <c r="WLA183" s="257"/>
      <c r="WLB183" s="257"/>
      <c r="WLC183" s="257"/>
      <c r="WLD183" s="257"/>
      <c r="WLE183" s="257"/>
      <c r="WLF183" s="257"/>
      <c r="WLG183" s="257"/>
      <c r="WLH183" s="257"/>
      <c r="WLI183" s="257"/>
      <c r="WLJ183" s="257"/>
      <c r="WLK183" s="257"/>
      <c r="WLL183" s="257"/>
      <c r="WLM183" s="257"/>
      <c r="WLN183" s="257"/>
      <c r="WLO183" s="257"/>
      <c r="WLP183" s="257"/>
      <c r="WLQ183" s="257"/>
      <c r="WLR183" s="257"/>
      <c r="WLS183" s="257"/>
      <c r="WLT183" s="257"/>
      <c r="WLU183" s="257"/>
      <c r="WLV183" s="257"/>
      <c r="WLW183" s="257"/>
      <c r="WLX183" s="257"/>
      <c r="WLY183" s="257"/>
      <c r="WLZ183" s="257"/>
      <c r="WMA183" s="257"/>
      <c r="WMB183" s="257"/>
      <c r="WMC183" s="257"/>
      <c r="WMD183" s="257"/>
      <c r="WME183" s="257"/>
      <c r="WMF183" s="257"/>
      <c r="WMG183" s="257"/>
      <c r="WMH183" s="257"/>
      <c r="WMI183" s="257"/>
      <c r="WMJ183" s="257"/>
      <c r="WMK183" s="257"/>
      <c r="WML183" s="257"/>
      <c r="WMM183" s="257"/>
      <c r="WMN183" s="257"/>
      <c r="WMO183" s="257"/>
      <c r="WMP183" s="257"/>
      <c r="WMQ183" s="257"/>
      <c r="WMR183" s="257"/>
      <c r="WMS183" s="257"/>
      <c r="WMT183" s="257"/>
      <c r="WMU183" s="257"/>
      <c r="WMV183" s="257"/>
      <c r="WMW183" s="257"/>
      <c r="WMX183" s="257"/>
      <c r="WMY183" s="257"/>
      <c r="WMZ183" s="257"/>
      <c r="WNA183" s="257"/>
      <c r="WNB183" s="257"/>
      <c r="WNC183" s="257"/>
      <c r="WND183" s="257"/>
      <c r="WNE183" s="257"/>
      <c r="WNF183" s="257"/>
      <c r="WNG183" s="257"/>
      <c r="WNH183" s="257"/>
      <c r="WNI183" s="257"/>
      <c r="WNJ183" s="257"/>
      <c r="WNK183" s="257"/>
      <c r="WNL183" s="257"/>
      <c r="WNM183" s="257"/>
      <c r="WNN183" s="257"/>
      <c r="WNO183" s="257"/>
      <c r="WNP183" s="257"/>
      <c r="WNQ183" s="257"/>
      <c r="WNR183" s="257"/>
      <c r="WNS183" s="257"/>
      <c r="WNT183" s="257"/>
      <c r="WNU183" s="257"/>
      <c r="WNV183" s="257"/>
      <c r="WNW183" s="257"/>
      <c r="WNX183" s="257"/>
      <c r="WNY183" s="257"/>
      <c r="WNZ183" s="257"/>
      <c r="WOA183" s="257"/>
      <c r="WOB183" s="257"/>
      <c r="WOC183" s="257"/>
      <c r="WOD183" s="257"/>
      <c r="WOE183" s="257"/>
      <c r="WOF183" s="257"/>
      <c r="WOG183" s="257"/>
      <c r="WOH183" s="257"/>
      <c r="WOI183" s="257"/>
      <c r="WOJ183" s="257"/>
      <c r="WOK183" s="257"/>
      <c r="WOL183" s="257"/>
      <c r="WOM183" s="257"/>
      <c r="WON183" s="257"/>
      <c r="WOO183" s="257"/>
      <c r="WOP183" s="257"/>
      <c r="WOQ183" s="257"/>
      <c r="WOR183" s="257"/>
      <c r="WOS183" s="257"/>
      <c r="WOT183" s="257"/>
      <c r="WOU183" s="257"/>
      <c r="WOV183" s="257"/>
      <c r="WOW183" s="257"/>
      <c r="WOX183" s="257"/>
      <c r="WOY183" s="257"/>
      <c r="WOZ183" s="257"/>
      <c r="WPA183" s="257"/>
      <c r="WPB183" s="257"/>
      <c r="WPC183" s="257"/>
      <c r="WPD183" s="257"/>
      <c r="WPE183" s="257"/>
      <c r="WPF183" s="257"/>
      <c r="WPG183" s="257"/>
      <c r="WPH183" s="257"/>
      <c r="WPI183" s="257"/>
      <c r="WPJ183" s="257"/>
      <c r="WPK183" s="257"/>
      <c r="WPL183" s="257"/>
      <c r="WPM183" s="257"/>
      <c r="WPN183" s="257"/>
      <c r="WPO183" s="257"/>
      <c r="WPP183" s="257"/>
      <c r="WPQ183" s="257"/>
      <c r="WPR183" s="257"/>
      <c r="WPS183" s="257"/>
      <c r="WPT183" s="257"/>
      <c r="WPU183" s="257"/>
      <c r="WPV183" s="257"/>
      <c r="WPW183" s="257"/>
      <c r="WPX183" s="257"/>
      <c r="WPY183" s="257"/>
      <c r="WPZ183" s="257"/>
      <c r="WQA183" s="257"/>
      <c r="WQB183" s="257"/>
      <c r="WQC183" s="257"/>
      <c r="WQD183" s="257"/>
      <c r="WQE183" s="257"/>
      <c r="WQF183" s="257"/>
      <c r="WQG183" s="257"/>
      <c r="WQH183" s="257"/>
      <c r="WQI183" s="257"/>
      <c r="WQJ183" s="257"/>
      <c r="WQK183" s="257"/>
      <c r="WQL183" s="257"/>
      <c r="WQM183" s="257"/>
      <c r="WQN183" s="257"/>
      <c r="WQO183" s="257"/>
      <c r="WQP183" s="257"/>
      <c r="WQQ183" s="257"/>
      <c r="WQR183" s="257"/>
      <c r="WQS183" s="257"/>
      <c r="WQT183" s="257"/>
      <c r="WQU183" s="257"/>
      <c r="WQV183" s="257"/>
      <c r="WQW183" s="257"/>
      <c r="WQX183" s="257"/>
      <c r="WQY183" s="257"/>
      <c r="WQZ183" s="257"/>
      <c r="WRA183" s="257"/>
      <c r="WRB183" s="257"/>
      <c r="WRC183" s="257"/>
      <c r="WRD183" s="257"/>
      <c r="WRE183" s="257"/>
      <c r="WRF183" s="257"/>
      <c r="WRG183" s="257"/>
      <c r="WRH183" s="257"/>
      <c r="WRI183" s="257"/>
      <c r="WRJ183" s="257"/>
      <c r="WRK183" s="257"/>
      <c r="WRL183" s="257"/>
      <c r="WRM183" s="257"/>
      <c r="WRN183" s="257"/>
      <c r="WRO183" s="257"/>
      <c r="WRP183" s="257"/>
      <c r="WRQ183" s="257"/>
      <c r="WRR183" s="257"/>
      <c r="WRS183" s="257"/>
      <c r="WRT183" s="257"/>
      <c r="WRU183" s="257"/>
      <c r="WRV183" s="257"/>
      <c r="WRW183" s="257"/>
      <c r="WRX183" s="257"/>
      <c r="WRY183" s="257"/>
      <c r="WRZ183" s="257"/>
      <c r="WSA183" s="257"/>
      <c r="WSB183" s="257"/>
      <c r="WSC183" s="257"/>
      <c r="WSD183" s="257"/>
      <c r="WSE183" s="257"/>
      <c r="WSF183" s="257"/>
      <c r="WSG183" s="257"/>
      <c r="WSH183" s="257"/>
      <c r="WSI183" s="257"/>
      <c r="WSJ183" s="257"/>
      <c r="WSK183" s="257"/>
      <c r="WSL183" s="257"/>
      <c r="WSM183" s="257"/>
      <c r="WSN183" s="257"/>
      <c r="WSO183" s="257"/>
      <c r="WSP183" s="257"/>
      <c r="WSQ183" s="257"/>
      <c r="WSR183" s="257"/>
      <c r="WSS183" s="257"/>
      <c r="WST183" s="257"/>
      <c r="WSU183" s="257"/>
      <c r="WSV183" s="257"/>
      <c r="WSW183" s="257"/>
      <c r="WSX183" s="257"/>
      <c r="WSY183" s="257"/>
      <c r="WSZ183" s="257"/>
      <c r="WTA183" s="257"/>
      <c r="WTB183" s="257"/>
      <c r="WTC183" s="257"/>
      <c r="WTD183" s="257"/>
      <c r="WTE183" s="257"/>
      <c r="WTF183" s="257"/>
      <c r="WTG183" s="257"/>
      <c r="WTH183" s="257"/>
      <c r="WTI183" s="257"/>
      <c r="WTJ183" s="257"/>
      <c r="WTK183" s="257"/>
      <c r="WTL183" s="257"/>
      <c r="WTM183" s="257"/>
      <c r="WTN183" s="257"/>
      <c r="WTO183" s="257"/>
      <c r="WTP183" s="257"/>
      <c r="WTQ183" s="257"/>
      <c r="WTR183" s="257"/>
      <c r="WTS183" s="257"/>
      <c r="WTT183" s="257"/>
      <c r="WTU183" s="257"/>
      <c r="WTV183" s="257"/>
      <c r="WTW183" s="257"/>
      <c r="WTX183" s="257"/>
      <c r="WTY183" s="257"/>
      <c r="WTZ183" s="257"/>
      <c r="WUA183" s="257"/>
      <c r="WUB183" s="257"/>
      <c r="WUC183" s="257"/>
      <c r="WUD183" s="257"/>
      <c r="WUE183" s="257"/>
      <c r="WUF183" s="257"/>
      <c r="WUG183" s="257"/>
      <c r="WUH183" s="257"/>
      <c r="WUI183" s="257"/>
      <c r="WUJ183" s="257"/>
      <c r="WUK183" s="257"/>
      <c r="WUL183" s="257"/>
      <c r="WUM183" s="257"/>
      <c r="WUN183" s="257"/>
      <c r="WUO183" s="257"/>
      <c r="WUP183" s="257"/>
      <c r="WUQ183" s="257"/>
      <c r="WUR183" s="257"/>
      <c r="WUS183" s="257"/>
      <c r="WUT183" s="257"/>
      <c r="WUU183" s="257"/>
      <c r="WUV183" s="257"/>
      <c r="WUW183" s="257"/>
      <c r="WUX183" s="257"/>
      <c r="WUY183" s="257"/>
      <c r="WUZ183" s="257"/>
      <c r="WVA183" s="257"/>
      <c r="WVB183" s="257"/>
      <c r="WVC183" s="257"/>
      <c r="WVD183" s="257"/>
      <c r="WVE183" s="257"/>
      <c r="WVF183" s="257"/>
      <c r="WVG183" s="257"/>
      <c r="WVH183" s="257"/>
      <c r="WVI183" s="257"/>
      <c r="WVJ183" s="257"/>
      <c r="WVK183" s="257"/>
      <c r="WVL183" s="257"/>
      <c r="WVM183" s="257"/>
      <c r="WVN183" s="257"/>
      <c r="WVO183" s="257"/>
      <c r="WVP183" s="257"/>
      <c r="WVQ183" s="257"/>
      <c r="WVR183" s="257"/>
      <c r="WVS183" s="257"/>
      <c r="WVT183" s="257"/>
      <c r="WVU183" s="257"/>
      <c r="WVV183" s="257"/>
      <c r="WVW183" s="257"/>
      <c r="WVX183" s="257"/>
      <c r="WVY183" s="257"/>
      <c r="WVZ183" s="257"/>
      <c r="WWA183" s="257"/>
      <c r="WWB183" s="257"/>
      <c r="WWC183" s="257"/>
      <c r="WWD183" s="257"/>
      <c r="WWE183" s="257"/>
      <c r="WWF183" s="257"/>
      <c r="WWG183" s="257"/>
      <c r="WWH183" s="257"/>
      <c r="WWI183" s="257"/>
      <c r="WWJ183" s="257"/>
      <c r="WWK183" s="257"/>
      <c r="WWL183" s="257"/>
      <c r="WWM183" s="257"/>
      <c r="WWN183" s="257"/>
      <c r="WWO183" s="257"/>
      <c r="WWP183" s="257"/>
      <c r="WWQ183" s="257"/>
      <c r="WWR183" s="257"/>
      <c r="WWS183" s="257"/>
      <c r="WWT183" s="257"/>
      <c r="WWU183" s="257"/>
      <c r="WWV183" s="257"/>
      <c r="WWW183" s="257"/>
      <c r="WWX183" s="257"/>
      <c r="WWY183" s="257"/>
      <c r="WWZ183" s="257"/>
      <c r="WXA183" s="257"/>
      <c r="WXB183" s="257"/>
      <c r="WXC183" s="257"/>
      <c r="WXD183" s="257"/>
      <c r="WXE183" s="257"/>
      <c r="WXF183" s="257"/>
      <c r="WXG183" s="257"/>
      <c r="WXH183" s="257"/>
      <c r="WXI183" s="257"/>
      <c r="WXJ183" s="257"/>
      <c r="WXK183" s="257"/>
      <c r="WXL183" s="257"/>
      <c r="WXM183" s="257"/>
      <c r="WXN183" s="257"/>
      <c r="WXO183" s="257"/>
      <c r="WXP183" s="257"/>
      <c r="WXQ183" s="257"/>
      <c r="WXR183" s="257"/>
      <c r="WXS183" s="257"/>
      <c r="WXT183" s="257"/>
      <c r="WXU183" s="257"/>
      <c r="WXV183" s="257"/>
      <c r="WXW183" s="257"/>
      <c r="WXX183" s="257"/>
      <c r="WXY183" s="257"/>
      <c r="WXZ183" s="257"/>
      <c r="WYA183" s="257"/>
      <c r="WYB183" s="257"/>
      <c r="WYC183" s="257"/>
      <c r="WYD183" s="257"/>
      <c r="WYE183" s="257"/>
      <c r="WYF183" s="257"/>
      <c r="WYG183" s="257"/>
      <c r="WYH183" s="257"/>
      <c r="WYI183" s="257"/>
      <c r="WYJ183" s="257"/>
      <c r="WYK183" s="257"/>
      <c r="WYL183" s="257"/>
      <c r="WYM183" s="257"/>
      <c r="WYN183" s="257"/>
      <c r="WYO183" s="257"/>
      <c r="WYP183" s="257"/>
      <c r="WYQ183" s="257"/>
      <c r="WYR183" s="257"/>
      <c r="WYS183" s="257"/>
      <c r="WYT183" s="257"/>
      <c r="WYU183" s="257"/>
      <c r="WYV183" s="257"/>
      <c r="WYW183" s="257"/>
      <c r="WYX183" s="257"/>
      <c r="WYY183" s="257"/>
      <c r="WYZ183" s="257"/>
      <c r="WZA183" s="257"/>
      <c r="WZB183" s="257"/>
      <c r="WZC183" s="257"/>
      <c r="WZD183" s="257"/>
      <c r="WZE183" s="257"/>
      <c r="WZF183" s="257"/>
      <c r="WZG183" s="257"/>
      <c r="WZH183" s="257"/>
      <c r="WZI183" s="257"/>
      <c r="WZJ183" s="257"/>
      <c r="WZK183" s="257"/>
      <c r="WZL183" s="257"/>
      <c r="WZM183" s="257"/>
      <c r="WZN183" s="257"/>
      <c r="WZO183" s="257"/>
      <c r="WZP183" s="257"/>
      <c r="WZQ183" s="257"/>
      <c r="WZR183" s="257"/>
      <c r="WZS183" s="257"/>
      <c r="WZT183" s="257"/>
      <c r="WZU183" s="257"/>
      <c r="WZV183" s="257"/>
      <c r="WZW183" s="257"/>
      <c r="WZX183" s="257"/>
      <c r="WZY183" s="257"/>
      <c r="WZZ183" s="257"/>
      <c r="XAA183" s="257"/>
      <c r="XAB183" s="257"/>
      <c r="XAC183" s="257"/>
      <c r="XAD183" s="257"/>
      <c r="XAE183" s="257"/>
      <c r="XAF183" s="257"/>
      <c r="XAG183" s="257"/>
      <c r="XAH183" s="257"/>
      <c r="XAI183" s="257"/>
      <c r="XAJ183" s="257"/>
      <c r="XAK183" s="257"/>
      <c r="XAL183" s="257"/>
      <c r="XAM183" s="257"/>
      <c r="XAN183" s="257"/>
      <c r="XAO183" s="257"/>
      <c r="XAP183" s="257"/>
      <c r="XAQ183" s="257"/>
      <c r="XAR183" s="257"/>
      <c r="XAS183" s="257"/>
      <c r="XAT183" s="257"/>
      <c r="XAU183" s="257"/>
      <c r="XAV183" s="257"/>
      <c r="XAW183" s="257"/>
      <c r="XAX183" s="257"/>
      <c r="XAY183" s="257"/>
      <c r="XAZ183" s="257"/>
      <c r="XBA183" s="257"/>
      <c r="XBB183" s="257"/>
      <c r="XBC183" s="257"/>
      <c r="XBD183" s="257"/>
      <c r="XBE183" s="257"/>
      <c r="XBF183" s="257"/>
      <c r="XBG183" s="257"/>
      <c r="XBH183" s="257"/>
      <c r="XBI183" s="257"/>
      <c r="XBJ183" s="257"/>
      <c r="XBK183" s="257"/>
      <c r="XBL183" s="257"/>
      <c r="XBM183" s="257"/>
      <c r="XBN183" s="257"/>
      <c r="XBO183" s="257"/>
      <c r="XBP183" s="257"/>
      <c r="XBQ183" s="257"/>
      <c r="XBR183" s="257"/>
      <c r="XBS183" s="257"/>
      <c r="XBT183" s="257"/>
      <c r="XBU183" s="257"/>
      <c r="XBV183" s="257"/>
      <c r="XBW183" s="257"/>
      <c r="XBX183" s="257"/>
      <c r="XBY183" s="257"/>
      <c r="XBZ183" s="257"/>
      <c r="XCA183" s="257"/>
      <c r="XCB183" s="257"/>
      <c r="XCC183" s="257"/>
      <c r="XCD183" s="257"/>
      <c r="XCE183" s="257"/>
      <c r="XCF183" s="257"/>
      <c r="XCG183" s="257"/>
      <c r="XCH183" s="257"/>
      <c r="XCI183" s="257"/>
      <c r="XCJ183" s="257"/>
      <c r="XCK183" s="257"/>
      <c r="XCL183" s="257"/>
      <c r="XCM183" s="257"/>
      <c r="XCN183" s="257"/>
      <c r="XCO183" s="257"/>
      <c r="XCP183" s="257"/>
      <c r="XCQ183" s="257"/>
      <c r="XCR183" s="257"/>
      <c r="XCS183" s="257"/>
      <c r="XCT183" s="257"/>
      <c r="XCU183" s="257"/>
      <c r="XCV183" s="257"/>
      <c r="XCW183" s="257"/>
      <c r="XCX183" s="257"/>
      <c r="XCY183" s="257"/>
      <c r="XCZ183" s="257"/>
      <c r="XDA183" s="257"/>
      <c r="XDB183" s="257"/>
      <c r="XDC183" s="257"/>
      <c r="XDD183" s="257"/>
      <c r="XDE183" s="257"/>
      <c r="XDF183" s="257"/>
      <c r="XDG183" s="257"/>
      <c r="XDH183" s="257"/>
      <c r="XDI183" s="257"/>
      <c r="XDJ183" s="257"/>
      <c r="XDK183" s="257"/>
      <c r="XDL183" s="257"/>
      <c r="XDM183" s="257"/>
      <c r="XDN183" s="257"/>
      <c r="XDO183" s="257"/>
      <c r="XDP183" s="257"/>
      <c r="XDQ183" s="257"/>
      <c r="XDR183" s="257"/>
      <c r="XDS183" s="257"/>
      <c r="XDT183" s="257"/>
      <c r="XDU183" s="257"/>
      <c r="XDV183" s="257"/>
      <c r="XDW183" s="257"/>
      <c r="XDX183" s="257"/>
      <c r="XDY183" s="257"/>
      <c r="XDZ183" s="257"/>
      <c r="XEA183" s="257"/>
      <c r="XEB183" s="257"/>
      <c r="XEC183" s="257"/>
      <c r="XED183" s="257"/>
      <c r="XEE183" s="257"/>
      <c r="XEF183" s="257"/>
      <c r="XEG183" s="257"/>
      <c r="XEH183" s="257"/>
      <c r="XEI183" s="257"/>
      <c r="XEJ183" s="257"/>
      <c r="XEK183" s="257"/>
      <c r="XEL183" s="257"/>
      <c r="XEM183" s="257"/>
      <c r="XEN183" s="257"/>
      <c r="XEO183" s="257"/>
      <c r="XEP183" s="257"/>
      <c r="XEQ183" s="257"/>
      <c r="XER183" s="257"/>
      <c r="XES183" s="257"/>
      <c r="XET183" s="257"/>
      <c r="XEU183" s="257"/>
      <c r="XEV183" s="257"/>
      <c r="XEW183" s="257"/>
    </row>
    <row r="184" spans="1:16377">
      <c r="A184" s="270">
        <v>183</v>
      </c>
      <c r="B184" s="270" t="s">
        <v>57</v>
      </c>
      <c r="C184" s="271">
        <v>1</v>
      </c>
      <c r="D184" s="273">
        <v>3</v>
      </c>
      <c r="E184" s="281">
        <v>199</v>
      </c>
      <c r="F184" s="273">
        <v>7</v>
      </c>
      <c r="G184" s="274">
        <v>2</v>
      </c>
      <c r="H184" s="275">
        <v>35.200000000000003</v>
      </c>
      <c r="I184" s="275">
        <v>69</v>
      </c>
      <c r="J184" s="275">
        <v>70.099999999999994</v>
      </c>
      <c r="K184" s="275">
        <f t="shared" si="102"/>
        <v>2453500</v>
      </c>
      <c r="L184" s="266" t="s">
        <v>27</v>
      </c>
      <c r="M184" s="266" t="s">
        <v>26</v>
      </c>
      <c r="N184" s="286">
        <f t="shared" si="100"/>
        <v>70.099999999999994</v>
      </c>
      <c r="O184" s="287">
        <v>35000</v>
      </c>
      <c r="P184" s="287">
        <f t="shared" si="96"/>
        <v>2453500</v>
      </c>
      <c r="Q184" s="294">
        <v>49500</v>
      </c>
      <c r="R184" s="295">
        <f t="shared" si="99"/>
        <v>3469950</v>
      </c>
      <c r="S184" s="296">
        <f t="shared" si="97"/>
        <v>-366711.86440677999</v>
      </c>
      <c r="T184" s="291"/>
      <c r="U184" s="291"/>
      <c r="W184" s="297">
        <f t="shared" si="118"/>
        <v>46500</v>
      </c>
      <c r="X184" s="297">
        <f t="shared" si="119"/>
        <v>42653.262711864401</v>
      </c>
      <c r="Y184" s="297">
        <f t="shared" si="120"/>
        <v>2989993.7161016902</v>
      </c>
    </row>
    <row r="185" spans="1:16377">
      <c r="A185" s="270">
        <v>184</v>
      </c>
      <c r="B185" s="270" t="s">
        <v>57</v>
      </c>
      <c r="C185" s="271">
        <v>1</v>
      </c>
      <c r="D185" s="273">
        <v>3</v>
      </c>
      <c r="E185" s="281">
        <v>200</v>
      </c>
      <c r="F185" s="273">
        <v>7</v>
      </c>
      <c r="G185" s="274">
        <v>2</v>
      </c>
      <c r="H185" s="275">
        <v>33.299999999999997</v>
      </c>
      <c r="I185" s="275">
        <v>67.099999999999994</v>
      </c>
      <c r="J185" s="275">
        <v>69.8</v>
      </c>
      <c r="K185" s="275">
        <f t="shared" si="102"/>
        <v>2443000</v>
      </c>
      <c r="L185" s="266" t="s">
        <v>27</v>
      </c>
      <c r="M185" s="266" t="s">
        <v>26</v>
      </c>
      <c r="N185" s="286">
        <f t="shared" si="100"/>
        <v>69.8</v>
      </c>
      <c r="O185" s="287">
        <v>35000</v>
      </c>
      <c r="P185" s="287">
        <f t="shared" si="96"/>
        <v>2443000</v>
      </c>
      <c r="Q185" s="294">
        <v>48500</v>
      </c>
      <c r="R185" s="295">
        <f t="shared" si="99"/>
        <v>3385300</v>
      </c>
      <c r="S185" s="296">
        <f t="shared" si="97"/>
        <v>-365262.711864407</v>
      </c>
      <c r="T185" s="291"/>
      <c r="U185" s="291"/>
      <c r="W185" s="297">
        <f t="shared" si="118"/>
        <v>45500</v>
      </c>
      <c r="X185" s="297">
        <f t="shared" si="119"/>
        <v>41850.8050847458</v>
      </c>
      <c r="Y185" s="297">
        <f t="shared" si="120"/>
        <v>2921186.1949152499</v>
      </c>
    </row>
    <row r="186" spans="1:16377">
      <c r="A186" s="270">
        <v>185</v>
      </c>
      <c r="B186" s="270" t="s">
        <v>57</v>
      </c>
      <c r="C186" s="271">
        <v>1</v>
      </c>
      <c r="D186" s="273">
        <v>3</v>
      </c>
      <c r="E186" s="272">
        <v>202</v>
      </c>
      <c r="F186" s="273">
        <v>8</v>
      </c>
      <c r="G186" s="274">
        <v>1</v>
      </c>
      <c r="H186" s="275">
        <v>19.5</v>
      </c>
      <c r="I186" s="275">
        <v>47.2</v>
      </c>
      <c r="J186" s="275">
        <v>48.6</v>
      </c>
      <c r="K186" s="275">
        <f t="shared" si="102"/>
        <v>1701000</v>
      </c>
      <c r="L186" s="266" t="s">
        <v>27</v>
      </c>
      <c r="M186" s="266" t="s">
        <v>26</v>
      </c>
      <c r="N186" s="286">
        <f t="shared" si="100"/>
        <v>48.6</v>
      </c>
      <c r="O186" s="287">
        <v>35000</v>
      </c>
      <c r="P186" s="287">
        <f t="shared" si="96"/>
        <v>1701000</v>
      </c>
      <c r="Q186" s="294">
        <v>45000</v>
      </c>
      <c r="R186" s="295">
        <f t="shared" si="99"/>
        <v>2187000</v>
      </c>
      <c r="S186" s="296">
        <f t="shared" si="97"/>
        <v>-252610.16949152501</v>
      </c>
      <c r="T186" s="291"/>
      <c r="U186" s="291"/>
      <c r="W186" s="297">
        <f t="shared" si="118"/>
        <v>42000</v>
      </c>
      <c r="X186" s="297">
        <f t="shared" si="119"/>
        <v>39042.203389830502</v>
      </c>
      <c r="Y186" s="297">
        <f t="shared" si="120"/>
        <v>1897451.0847457601</v>
      </c>
    </row>
    <row r="187" spans="1:16377">
      <c r="A187" s="270">
        <v>186</v>
      </c>
      <c r="B187" s="270" t="s">
        <v>57</v>
      </c>
      <c r="C187" s="271">
        <v>1</v>
      </c>
      <c r="D187" s="273">
        <v>3</v>
      </c>
      <c r="E187" s="281">
        <v>203</v>
      </c>
      <c r="F187" s="273">
        <v>8</v>
      </c>
      <c r="G187" s="274">
        <v>2</v>
      </c>
      <c r="H187" s="275">
        <v>35.299999999999997</v>
      </c>
      <c r="I187" s="275">
        <v>72.3</v>
      </c>
      <c r="J187" s="275">
        <v>76.099999999999994</v>
      </c>
      <c r="K187" s="275">
        <f t="shared" si="102"/>
        <v>2663500</v>
      </c>
      <c r="L187" s="266" t="s">
        <v>27</v>
      </c>
      <c r="M187" s="266" t="s">
        <v>26</v>
      </c>
      <c r="N187" s="286">
        <f t="shared" si="100"/>
        <v>76.099999999999994</v>
      </c>
      <c r="O187" s="287">
        <v>35000</v>
      </c>
      <c r="P187" s="287">
        <f t="shared" ref="P187:P223" si="121">N187*O187</f>
        <v>2663500</v>
      </c>
      <c r="Q187" s="294">
        <v>49000</v>
      </c>
      <c r="R187" s="295">
        <f t="shared" si="99"/>
        <v>3728900</v>
      </c>
      <c r="S187" s="296">
        <f t="shared" ref="S187:S223" si="122">(Q187-K187)*18/118</f>
        <v>-398822.03389830497</v>
      </c>
      <c r="T187" s="291"/>
      <c r="U187" s="291"/>
      <c r="W187" s="297">
        <f t="shared" si="118"/>
        <v>46000</v>
      </c>
      <c r="X187" s="297">
        <f t="shared" si="119"/>
        <v>42252.033898305097</v>
      </c>
      <c r="Y187" s="297">
        <f t="shared" si="120"/>
        <v>3215379.7796610198</v>
      </c>
    </row>
    <row r="188" spans="1:16377">
      <c r="A188" s="270">
        <v>187</v>
      </c>
      <c r="B188" s="270" t="s">
        <v>57</v>
      </c>
      <c r="C188" s="271">
        <v>1</v>
      </c>
      <c r="D188" s="273">
        <v>3</v>
      </c>
      <c r="E188" s="281">
        <v>204</v>
      </c>
      <c r="F188" s="273">
        <v>8</v>
      </c>
      <c r="G188" s="274">
        <v>1</v>
      </c>
      <c r="H188" s="275">
        <v>19</v>
      </c>
      <c r="I188" s="275">
        <v>47.2</v>
      </c>
      <c r="J188" s="275">
        <v>48.3</v>
      </c>
      <c r="K188" s="275">
        <f t="shared" si="102"/>
        <v>1690500</v>
      </c>
      <c r="L188" s="266" t="s">
        <v>27</v>
      </c>
      <c r="M188" s="266" t="s">
        <v>26</v>
      </c>
      <c r="N188" s="286">
        <f t="shared" si="100"/>
        <v>48.3</v>
      </c>
      <c r="O188" s="287">
        <v>35000</v>
      </c>
      <c r="P188" s="287">
        <f t="shared" si="121"/>
        <v>1690500</v>
      </c>
      <c r="Q188" s="294">
        <v>49500</v>
      </c>
      <c r="R188" s="295">
        <f t="shared" si="99"/>
        <v>2390850</v>
      </c>
      <c r="S188" s="296">
        <f t="shared" si="122"/>
        <v>-250322.033898305</v>
      </c>
      <c r="T188" s="291"/>
      <c r="U188" s="291"/>
      <c r="W188" s="297">
        <f t="shared" si="118"/>
        <v>46500</v>
      </c>
      <c r="X188" s="297">
        <f t="shared" si="119"/>
        <v>42653.262711864401</v>
      </c>
      <c r="Y188" s="297">
        <f t="shared" si="120"/>
        <v>2060152.5889830501</v>
      </c>
    </row>
    <row r="189" spans="1:16377">
      <c r="A189" s="270">
        <v>188</v>
      </c>
      <c r="B189" s="270" t="s">
        <v>57</v>
      </c>
      <c r="C189" s="271">
        <v>1</v>
      </c>
      <c r="D189" s="273">
        <v>3</v>
      </c>
      <c r="E189" s="281">
        <v>205</v>
      </c>
      <c r="F189" s="273">
        <v>8</v>
      </c>
      <c r="G189" s="274">
        <v>2</v>
      </c>
      <c r="H189" s="275">
        <v>35.200000000000003</v>
      </c>
      <c r="I189" s="275">
        <v>69</v>
      </c>
      <c r="J189" s="275">
        <v>70.099999999999994</v>
      </c>
      <c r="K189" s="275">
        <f t="shared" si="102"/>
        <v>2453500</v>
      </c>
      <c r="L189" s="266" t="s">
        <v>27</v>
      </c>
      <c r="M189" s="266" t="s">
        <v>26</v>
      </c>
      <c r="N189" s="286">
        <f t="shared" si="100"/>
        <v>70.099999999999994</v>
      </c>
      <c r="O189" s="287">
        <v>35000</v>
      </c>
      <c r="P189" s="287">
        <f t="shared" si="121"/>
        <v>2453500</v>
      </c>
      <c r="Q189" s="294">
        <v>49500</v>
      </c>
      <c r="R189" s="295">
        <f t="shared" si="99"/>
        <v>3469950</v>
      </c>
      <c r="S189" s="296">
        <f t="shared" si="122"/>
        <v>-366711.86440677999</v>
      </c>
      <c r="T189" s="291"/>
      <c r="U189" s="291"/>
      <c r="W189" s="297">
        <f t="shared" si="118"/>
        <v>46500</v>
      </c>
      <c r="X189" s="297">
        <f t="shared" si="119"/>
        <v>42653.262711864401</v>
      </c>
      <c r="Y189" s="297">
        <f t="shared" si="120"/>
        <v>2989993.7161016902</v>
      </c>
    </row>
    <row r="190" spans="1:16377">
      <c r="A190" s="270">
        <v>189</v>
      </c>
      <c r="B190" s="270" t="s">
        <v>57</v>
      </c>
      <c r="C190" s="271">
        <v>1</v>
      </c>
      <c r="D190" s="273">
        <v>3</v>
      </c>
      <c r="E190" s="281">
        <v>206</v>
      </c>
      <c r="F190" s="273">
        <v>8</v>
      </c>
      <c r="G190" s="274">
        <v>2</v>
      </c>
      <c r="H190" s="275">
        <v>33.299999999999997</v>
      </c>
      <c r="I190" s="275">
        <v>67.099999999999994</v>
      </c>
      <c r="J190" s="275">
        <v>69.8</v>
      </c>
      <c r="K190" s="275">
        <f t="shared" si="102"/>
        <v>2443000</v>
      </c>
      <c r="L190" s="266" t="s">
        <v>27</v>
      </c>
      <c r="M190" s="266" t="s">
        <v>26</v>
      </c>
      <c r="N190" s="286">
        <f t="shared" si="100"/>
        <v>69.8</v>
      </c>
      <c r="O190" s="287">
        <v>35000</v>
      </c>
      <c r="P190" s="287">
        <f t="shared" si="121"/>
        <v>2443000</v>
      </c>
      <c r="Q190" s="294">
        <v>48500</v>
      </c>
      <c r="R190" s="295">
        <f t="shared" si="99"/>
        <v>3385300</v>
      </c>
      <c r="S190" s="296">
        <f t="shared" si="122"/>
        <v>-365262.711864407</v>
      </c>
      <c r="T190" s="291"/>
      <c r="U190" s="291"/>
      <c r="W190" s="297">
        <f t="shared" si="118"/>
        <v>45500</v>
      </c>
      <c r="X190" s="297">
        <f t="shared" si="119"/>
        <v>41850.8050847458</v>
      </c>
      <c r="Y190" s="297">
        <f t="shared" si="120"/>
        <v>2921186.1949152499</v>
      </c>
    </row>
    <row r="191" spans="1:16377">
      <c r="A191" s="270">
        <v>190</v>
      </c>
      <c r="B191" s="270" t="s">
        <v>57</v>
      </c>
      <c r="C191" s="271">
        <v>1</v>
      </c>
      <c r="D191" s="273">
        <v>3</v>
      </c>
      <c r="E191" s="272">
        <v>208</v>
      </c>
      <c r="F191" s="273">
        <v>9</v>
      </c>
      <c r="G191" s="274">
        <v>1</v>
      </c>
      <c r="H191" s="275">
        <v>19.5</v>
      </c>
      <c r="I191" s="275">
        <v>47.2</v>
      </c>
      <c r="J191" s="275">
        <v>48.6</v>
      </c>
      <c r="K191" s="275">
        <f t="shared" si="102"/>
        <v>1701000</v>
      </c>
      <c r="L191" s="266" t="s">
        <v>27</v>
      </c>
      <c r="M191" s="266" t="s">
        <v>26</v>
      </c>
      <c r="N191" s="286">
        <f t="shared" si="100"/>
        <v>48.6</v>
      </c>
      <c r="O191" s="287">
        <v>35000</v>
      </c>
      <c r="P191" s="287">
        <f t="shared" si="121"/>
        <v>1701000</v>
      </c>
      <c r="Q191" s="294">
        <v>45000</v>
      </c>
      <c r="R191" s="295">
        <f t="shared" si="99"/>
        <v>2187000</v>
      </c>
      <c r="S191" s="296">
        <f t="shared" si="122"/>
        <v>-252610.16949152501</v>
      </c>
      <c r="T191" s="291"/>
      <c r="U191" s="291"/>
      <c r="W191" s="297">
        <f t="shared" si="118"/>
        <v>42000</v>
      </c>
      <c r="X191" s="297">
        <f t="shared" si="119"/>
        <v>39042.203389830502</v>
      </c>
      <c r="Y191" s="297">
        <f t="shared" si="120"/>
        <v>1897451.0847457601</v>
      </c>
    </row>
    <row r="192" spans="1:16377">
      <c r="A192" s="270">
        <v>191</v>
      </c>
      <c r="B192" s="270" t="s">
        <v>57</v>
      </c>
      <c r="C192" s="271">
        <v>1</v>
      </c>
      <c r="D192" s="273">
        <v>3</v>
      </c>
      <c r="E192" s="281">
        <v>209</v>
      </c>
      <c r="F192" s="273">
        <v>9</v>
      </c>
      <c r="G192" s="274">
        <v>2</v>
      </c>
      <c r="H192" s="275">
        <v>35.299999999999997</v>
      </c>
      <c r="I192" s="275">
        <v>72.3</v>
      </c>
      <c r="J192" s="275">
        <v>76.099999999999994</v>
      </c>
      <c r="K192" s="275">
        <f t="shared" si="102"/>
        <v>2663500</v>
      </c>
      <c r="L192" s="266" t="s">
        <v>27</v>
      </c>
      <c r="M192" s="266" t="s">
        <v>26</v>
      </c>
      <c r="N192" s="286">
        <f t="shared" si="100"/>
        <v>76.099999999999994</v>
      </c>
      <c r="O192" s="287">
        <v>35000</v>
      </c>
      <c r="P192" s="287">
        <f t="shared" si="121"/>
        <v>2663500</v>
      </c>
      <c r="Q192" s="294">
        <v>49000</v>
      </c>
      <c r="R192" s="295">
        <f t="shared" si="99"/>
        <v>3728900</v>
      </c>
      <c r="S192" s="296">
        <f t="shared" si="122"/>
        <v>-398822.03389830497</v>
      </c>
      <c r="T192" s="291"/>
      <c r="U192" s="291"/>
      <c r="W192" s="297">
        <f t="shared" si="118"/>
        <v>46000</v>
      </c>
      <c r="X192" s="297">
        <f t="shared" si="119"/>
        <v>42252.033898305097</v>
      </c>
      <c r="Y192" s="297">
        <f t="shared" si="120"/>
        <v>3215379.7796610198</v>
      </c>
    </row>
    <row r="193" spans="1:25">
      <c r="A193" s="270">
        <v>192</v>
      </c>
      <c r="B193" s="270" t="s">
        <v>57</v>
      </c>
      <c r="C193" s="271">
        <v>1</v>
      </c>
      <c r="D193" s="273">
        <v>3</v>
      </c>
      <c r="E193" s="272">
        <v>214</v>
      </c>
      <c r="F193" s="273">
        <v>10</v>
      </c>
      <c r="G193" s="274">
        <v>1</v>
      </c>
      <c r="H193" s="275">
        <v>19.5</v>
      </c>
      <c r="I193" s="275">
        <v>47.2</v>
      </c>
      <c r="J193" s="275">
        <v>48.6</v>
      </c>
      <c r="K193" s="275">
        <f t="shared" si="102"/>
        <v>1701000</v>
      </c>
      <c r="L193" s="266" t="s">
        <v>27</v>
      </c>
      <c r="M193" s="266" t="s">
        <v>26</v>
      </c>
      <c r="N193" s="286">
        <f t="shared" si="100"/>
        <v>48.6</v>
      </c>
      <c r="O193" s="287">
        <v>35000</v>
      </c>
      <c r="P193" s="287">
        <f t="shared" si="121"/>
        <v>1701000</v>
      </c>
      <c r="Q193" s="294">
        <v>44500</v>
      </c>
      <c r="R193" s="295">
        <f t="shared" si="99"/>
        <v>2162700</v>
      </c>
      <c r="S193" s="296">
        <f t="shared" si="122"/>
        <v>-252686.44067796599</v>
      </c>
      <c r="T193" s="291"/>
      <c r="U193" s="291"/>
      <c r="W193" s="297">
        <f t="shared" si="118"/>
        <v>41500</v>
      </c>
      <c r="X193" s="297">
        <f t="shared" si="119"/>
        <v>38640.974576271197</v>
      </c>
      <c r="Y193" s="297">
        <f t="shared" si="120"/>
        <v>1877951.3644067801</v>
      </c>
    </row>
    <row r="194" spans="1:25">
      <c r="A194" s="270">
        <v>193</v>
      </c>
      <c r="B194" s="270" t="s">
        <v>57</v>
      </c>
      <c r="C194" s="271">
        <v>1</v>
      </c>
      <c r="D194" s="273">
        <v>3</v>
      </c>
      <c r="E194" s="281">
        <v>215</v>
      </c>
      <c r="F194" s="273">
        <v>10</v>
      </c>
      <c r="G194" s="274">
        <v>2</v>
      </c>
      <c r="H194" s="275">
        <v>35.299999999999997</v>
      </c>
      <c r="I194" s="275">
        <v>72.3</v>
      </c>
      <c r="J194" s="275">
        <v>76.099999999999994</v>
      </c>
      <c r="K194" s="275">
        <f t="shared" si="102"/>
        <v>2663500</v>
      </c>
      <c r="L194" s="266" t="s">
        <v>27</v>
      </c>
      <c r="M194" s="266" t="s">
        <v>26</v>
      </c>
      <c r="N194" s="286">
        <f t="shared" si="100"/>
        <v>76.099999999999994</v>
      </c>
      <c r="O194" s="287">
        <v>35000</v>
      </c>
      <c r="P194" s="287">
        <f t="shared" si="121"/>
        <v>2663500</v>
      </c>
      <c r="Q194" s="294">
        <v>49000</v>
      </c>
      <c r="R194" s="295">
        <f t="shared" si="99"/>
        <v>3728900</v>
      </c>
      <c r="S194" s="296">
        <f t="shared" si="122"/>
        <v>-398822.03389830497</v>
      </c>
      <c r="T194" s="291"/>
      <c r="U194" s="291"/>
      <c r="W194" s="297">
        <f t="shared" si="118"/>
        <v>46000</v>
      </c>
      <c r="X194" s="297">
        <f t="shared" si="119"/>
        <v>42252.033898305097</v>
      </c>
      <c r="Y194" s="297">
        <f t="shared" si="120"/>
        <v>3215379.7796610198</v>
      </c>
    </row>
    <row r="195" spans="1:25">
      <c r="A195" s="270">
        <v>194</v>
      </c>
      <c r="B195" s="270" t="s">
        <v>57</v>
      </c>
      <c r="C195" s="271">
        <v>1</v>
      </c>
      <c r="D195" s="273">
        <v>3</v>
      </c>
      <c r="E195" s="281">
        <v>216</v>
      </c>
      <c r="F195" s="273">
        <v>10</v>
      </c>
      <c r="G195" s="274">
        <v>1</v>
      </c>
      <c r="H195" s="275">
        <v>19</v>
      </c>
      <c r="I195" s="275">
        <v>47.2</v>
      </c>
      <c r="J195" s="275">
        <v>48.3</v>
      </c>
      <c r="K195" s="275">
        <f t="shared" si="102"/>
        <v>1690500</v>
      </c>
      <c r="L195" s="266" t="s">
        <v>27</v>
      </c>
      <c r="M195" s="266" t="s">
        <v>26</v>
      </c>
      <c r="N195" s="286">
        <f t="shared" si="100"/>
        <v>48.3</v>
      </c>
      <c r="O195" s="287">
        <v>35000</v>
      </c>
      <c r="P195" s="287">
        <f t="shared" si="121"/>
        <v>1690500</v>
      </c>
      <c r="Q195" s="294">
        <v>49500</v>
      </c>
      <c r="R195" s="295">
        <f t="shared" si="99"/>
        <v>2390850</v>
      </c>
      <c r="S195" s="296">
        <f t="shared" si="122"/>
        <v>-250322.033898305</v>
      </c>
      <c r="T195" s="291"/>
      <c r="U195" s="291"/>
      <c r="W195" s="297">
        <f t="shared" si="118"/>
        <v>46500</v>
      </c>
      <c r="X195" s="297">
        <f t="shared" si="119"/>
        <v>42653.262711864401</v>
      </c>
      <c r="Y195" s="297">
        <f t="shared" si="120"/>
        <v>2060152.5889830501</v>
      </c>
    </row>
    <row r="196" spans="1:25">
      <c r="A196" s="270">
        <v>195</v>
      </c>
      <c r="B196" s="270" t="s">
        <v>57</v>
      </c>
      <c r="C196" s="271">
        <v>1</v>
      </c>
      <c r="D196" s="273">
        <v>3</v>
      </c>
      <c r="E196" s="281">
        <v>218</v>
      </c>
      <c r="F196" s="273">
        <v>10</v>
      </c>
      <c r="G196" s="274">
        <v>2</v>
      </c>
      <c r="H196" s="275">
        <v>33.299999999999997</v>
      </c>
      <c r="I196" s="275">
        <v>67.099999999999994</v>
      </c>
      <c r="J196" s="275">
        <v>69.8</v>
      </c>
      <c r="K196" s="275">
        <f t="shared" si="102"/>
        <v>2443000</v>
      </c>
      <c r="L196" s="266" t="s">
        <v>27</v>
      </c>
      <c r="M196" s="266" t="s">
        <v>26</v>
      </c>
      <c r="N196" s="286">
        <f t="shared" si="100"/>
        <v>69.8</v>
      </c>
      <c r="O196" s="287">
        <v>35000</v>
      </c>
      <c r="P196" s="287">
        <f t="shared" si="121"/>
        <v>2443000</v>
      </c>
      <c r="Q196" s="294">
        <v>48500</v>
      </c>
      <c r="R196" s="295">
        <f t="shared" si="99"/>
        <v>3385300</v>
      </c>
      <c r="S196" s="296">
        <f t="shared" si="122"/>
        <v>-365262.711864407</v>
      </c>
      <c r="T196" s="291"/>
      <c r="U196" s="291"/>
      <c r="W196" s="297">
        <f t="shared" si="118"/>
        <v>45500</v>
      </c>
      <c r="X196" s="297">
        <f t="shared" si="119"/>
        <v>41850.8050847458</v>
      </c>
      <c r="Y196" s="297">
        <f t="shared" si="120"/>
        <v>2921186.1949152499</v>
      </c>
    </row>
    <row r="197" spans="1:25">
      <c r="A197" s="270">
        <v>196</v>
      </c>
      <c r="B197" s="270" t="s">
        <v>57</v>
      </c>
      <c r="C197" s="271">
        <v>1</v>
      </c>
      <c r="D197" s="273">
        <v>3</v>
      </c>
      <c r="E197" s="272">
        <v>219</v>
      </c>
      <c r="F197" s="273">
        <v>10</v>
      </c>
      <c r="G197" s="274">
        <v>1</v>
      </c>
      <c r="H197" s="275">
        <v>19.5</v>
      </c>
      <c r="I197" s="275">
        <v>44.3</v>
      </c>
      <c r="J197" s="275">
        <v>45.7</v>
      </c>
      <c r="K197" s="275">
        <f t="shared" si="102"/>
        <v>1599500</v>
      </c>
      <c r="L197" s="266" t="s">
        <v>27</v>
      </c>
      <c r="M197" s="266" t="s">
        <v>26</v>
      </c>
      <c r="N197" s="286">
        <f t="shared" si="100"/>
        <v>45.7</v>
      </c>
      <c r="O197" s="287">
        <v>35000</v>
      </c>
      <c r="P197" s="287">
        <f t="shared" si="121"/>
        <v>1599500</v>
      </c>
      <c r="Q197" s="294">
        <v>44500</v>
      </c>
      <c r="R197" s="295">
        <f t="shared" si="99"/>
        <v>2033650</v>
      </c>
      <c r="S197" s="296">
        <f t="shared" si="122"/>
        <v>-237203.38983050801</v>
      </c>
      <c r="T197" s="291"/>
      <c r="U197" s="291"/>
      <c r="W197" s="297">
        <f t="shared" si="118"/>
        <v>41500</v>
      </c>
      <c r="X197" s="297">
        <f t="shared" si="119"/>
        <v>38640.974576271197</v>
      </c>
      <c r="Y197" s="297">
        <f t="shared" si="120"/>
        <v>1765892.53813559</v>
      </c>
    </row>
    <row r="198" spans="1:25">
      <c r="A198" s="270">
        <v>197</v>
      </c>
      <c r="B198" s="270" t="s">
        <v>57</v>
      </c>
      <c r="C198" s="271">
        <v>1</v>
      </c>
      <c r="D198" s="273">
        <v>3</v>
      </c>
      <c r="E198" s="272">
        <v>220</v>
      </c>
      <c r="F198" s="273">
        <v>11</v>
      </c>
      <c r="G198" s="274">
        <v>1</v>
      </c>
      <c r="H198" s="275">
        <v>19.5</v>
      </c>
      <c r="I198" s="275">
        <v>47.2</v>
      </c>
      <c r="J198" s="275">
        <v>48.6</v>
      </c>
      <c r="K198" s="275">
        <f t="shared" si="102"/>
        <v>1701000</v>
      </c>
      <c r="L198" s="266" t="s">
        <v>27</v>
      </c>
      <c r="M198" s="266" t="s">
        <v>26</v>
      </c>
      <c r="N198" s="286">
        <f t="shared" si="100"/>
        <v>48.6</v>
      </c>
      <c r="O198" s="287">
        <v>35000</v>
      </c>
      <c r="P198" s="287">
        <f t="shared" si="121"/>
        <v>1701000</v>
      </c>
      <c r="Q198" s="294">
        <v>44500</v>
      </c>
      <c r="R198" s="295">
        <f t="shared" ref="R198:R232" si="123">Q198*N198</f>
        <v>2162700</v>
      </c>
      <c r="S198" s="296">
        <f t="shared" si="122"/>
        <v>-252686.44067796599</v>
      </c>
      <c r="T198" s="291"/>
      <c r="U198" s="291"/>
      <c r="W198" s="297">
        <f t="shared" si="118"/>
        <v>41500</v>
      </c>
      <c r="X198" s="297">
        <f t="shared" si="119"/>
        <v>38640.974576271197</v>
      </c>
      <c r="Y198" s="297">
        <f t="shared" si="120"/>
        <v>1877951.3644067801</v>
      </c>
    </row>
    <row r="199" spans="1:25">
      <c r="A199" s="270">
        <v>198</v>
      </c>
      <c r="B199" s="270" t="s">
        <v>57</v>
      </c>
      <c r="C199" s="271">
        <v>1</v>
      </c>
      <c r="D199" s="273">
        <v>3</v>
      </c>
      <c r="E199" s="281">
        <v>221</v>
      </c>
      <c r="F199" s="273">
        <v>11</v>
      </c>
      <c r="G199" s="274">
        <v>2</v>
      </c>
      <c r="H199" s="275">
        <v>35.299999999999997</v>
      </c>
      <c r="I199" s="275">
        <v>72.3</v>
      </c>
      <c r="J199" s="275">
        <v>76.099999999999994</v>
      </c>
      <c r="K199" s="275">
        <f t="shared" si="102"/>
        <v>2663500</v>
      </c>
      <c r="L199" s="266" t="s">
        <v>27</v>
      </c>
      <c r="M199" s="266" t="s">
        <v>26</v>
      </c>
      <c r="N199" s="286">
        <f t="shared" si="100"/>
        <v>76.099999999999994</v>
      </c>
      <c r="O199" s="287">
        <v>35000</v>
      </c>
      <c r="P199" s="287">
        <f t="shared" si="121"/>
        <v>2663500</v>
      </c>
      <c r="Q199" s="294">
        <v>49000</v>
      </c>
      <c r="R199" s="295">
        <f t="shared" si="123"/>
        <v>3728900</v>
      </c>
      <c r="S199" s="296">
        <f t="shared" si="122"/>
        <v>-398822.03389830497</v>
      </c>
      <c r="T199" s="291"/>
      <c r="U199" s="291"/>
      <c r="W199" s="297">
        <f t="shared" si="118"/>
        <v>46000</v>
      </c>
      <c r="X199" s="297">
        <f t="shared" si="119"/>
        <v>42252.033898305097</v>
      </c>
      <c r="Y199" s="297">
        <f t="shared" si="120"/>
        <v>3215379.7796610198</v>
      </c>
    </row>
    <row r="200" spans="1:25">
      <c r="A200" s="270">
        <v>199</v>
      </c>
      <c r="B200" s="270" t="s">
        <v>57</v>
      </c>
      <c r="C200" s="271">
        <v>1</v>
      </c>
      <c r="D200" s="273">
        <v>3</v>
      </c>
      <c r="E200" s="281">
        <v>223</v>
      </c>
      <c r="F200" s="273">
        <v>11</v>
      </c>
      <c r="G200" s="274">
        <v>2</v>
      </c>
      <c r="H200" s="275">
        <v>35.200000000000003</v>
      </c>
      <c r="I200" s="275">
        <v>69</v>
      </c>
      <c r="J200" s="275">
        <v>70.099999999999994</v>
      </c>
      <c r="K200" s="275">
        <f t="shared" si="102"/>
        <v>2453500</v>
      </c>
      <c r="L200" s="266" t="s">
        <v>27</v>
      </c>
      <c r="M200" s="266" t="s">
        <v>26</v>
      </c>
      <c r="N200" s="286">
        <f t="shared" si="100"/>
        <v>70.099999999999994</v>
      </c>
      <c r="O200" s="287">
        <v>35000</v>
      </c>
      <c r="P200" s="287">
        <f t="shared" si="121"/>
        <v>2453500</v>
      </c>
      <c r="Q200" s="294">
        <v>49500</v>
      </c>
      <c r="R200" s="295">
        <f t="shared" si="123"/>
        <v>3469950</v>
      </c>
      <c r="S200" s="296">
        <f t="shared" si="122"/>
        <v>-366711.86440677999</v>
      </c>
      <c r="T200" s="291"/>
      <c r="U200" s="291"/>
      <c r="W200" s="297">
        <f t="shared" si="118"/>
        <v>46500</v>
      </c>
      <c r="X200" s="297">
        <f t="shared" si="119"/>
        <v>42653.262711864401</v>
      </c>
      <c r="Y200" s="297">
        <f t="shared" si="120"/>
        <v>2989993.7161016902</v>
      </c>
    </row>
    <row r="201" spans="1:25">
      <c r="A201" s="270">
        <v>200</v>
      </c>
      <c r="B201" s="270" t="s">
        <v>57</v>
      </c>
      <c r="C201" s="271">
        <v>1</v>
      </c>
      <c r="D201" s="273">
        <v>3</v>
      </c>
      <c r="E201" s="281">
        <v>224</v>
      </c>
      <c r="F201" s="273">
        <v>11</v>
      </c>
      <c r="G201" s="274">
        <v>2</v>
      </c>
      <c r="H201" s="275">
        <v>33.299999999999997</v>
      </c>
      <c r="I201" s="275">
        <v>67.099999999999994</v>
      </c>
      <c r="J201" s="275">
        <v>69.8</v>
      </c>
      <c r="K201" s="275">
        <f t="shared" si="102"/>
        <v>2443000</v>
      </c>
      <c r="L201" s="266" t="s">
        <v>27</v>
      </c>
      <c r="M201" s="266" t="s">
        <v>26</v>
      </c>
      <c r="N201" s="286">
        <f t="shared" si="100"/>
        <v>69.8</v>
      </c>
      <c r="O201" s="287">
        <v>35000</v>
      </c>
      <c r="P201" s="287">
        <f t="shared" si="121"/>
        <v>2443000</v>
      </c>
      <c r="Q201" s="294">
        <v>48500</v>
      </c>
      <c r="R201" s="295">
        <f t="shared" si="123"/>
        <v>3385300</v>
      </c>
      <c r="S201" s="296">
        <f t="shared" si="122"/>
        <v>-365262.711864407</v>
      </c>
      <c r="T201" s="291"/>
      <c r="U201" s="291"/>
      <c r="W201" s="297">
        <f t="shared" si="118"/>
        <v>45500</v>
      </c>
      <c r="X201" s="297">
        <f t="shared" si="119"/>
        <v>41850.8050847458</v>
      </c>
      <c r="Y201" s="297">
        <f t="shared" si="120"/>
        <v>2921186.1949152499</v>
      </c>
    </row>
    <row r="202" spans="1:25">
      <c r="A202" s="270">
        <v>201</v>
      </c>
      <c r="B202" s="270" t="s">
        <v>57</v>
      </c>
      <c r="C202" s="271">
        <v>1</v>
      </c>
      <c r="D202" s="273">
        <v>3</v>
      </c>
      <c r="E202" s="272">
        <v>226</v>
      </c>
      <c r="F202" s="273">
        <v>12</v>
      </c>
      <c r="G202" s="274">
        <v>1</v>
      </c>
      <c r="H202" s="275">
        <v>19.5</v>
      </c>
      <c r="I202" s="275">
        <v>47.2</v>
      </c>
      <c r="J202" s="275">
        <v>48.6</v>
      </c>
      <c r="K202" s="275">
        <f t="shared" si="102"/>
        <v>1701000</v>
      </c>
      <c r="L202" s="266" t="s">
        <v>27</v>
      </c>
      <c r="M202" s="266" t="s">
        <v>26</v>
      </c>
      <c r="N202" s="286">
        <f t="shared" si="100"/>
        <v>48.6</v>
      </c>
      <c r="O202" s="287">
        <v>35000</v>
      </c>
      <c r="P202" s="287">
        <f t="shared" si="121"/>
        <v>1701000</v>
      </c>
      <c r="Q202" s="294">
        <v>44500</v>
      </c>
      <c r="R202" s="295">
        <f t="shared" si="123"/>
        <v>2162700</v>
      </c>
      <c r="S202" s="296">
        <f t="shared" si="122"/>
        <v>-252686.44067796599</v>
      </c>
      <c r="T202" s="291"/>
      <c r="U202" s="291"/>
      <c r="W202" s="297">
        <f t="shared" si="118"/>
        <v>41500</v>
      </c>
      <c r="X202" s="297">
        <f t="shared" si="119"/>
        <v>38640.974576271197</v>
      </c>
      <c r="Y202" s="297">
        <f t="shared" si="120"/>
        <v>1877951.3644067801</v>
      </c>
    </row>
    <row r="203" spans="1:25">
      <c r="A203" s="270">
        <v>202</v>
      </c>
      <c r="B203" s="270" t="s">
        <v>57</v>
      </c>
      <c r="C203" s="271">
        <v>1</v>
      </c>
      <c r="D203" s="273">
        <v>3</v>
      </c>
      <c r="E203" s="281">
        <v>228</v>
      </c>
      <c r="F203" s="273">
        <v>12</v>
      </c>
      <c r="G203" s="274">
        <v>1</v>
      </c>
      <c r="H203" s="275">
        <v>19</v>
      </c>
      <c r="I203" s="275">
        <v>47.2</v>
      </c>
      <c r="J203" s="275">
        <v>48.3</v>
      </c>
      <c r="K203" s="275">
        <f t="shared" si="102"/>
        <v>1690500</v>
      </c>
      <c r="L203" s="266" t="s">
        <v>27</v>
      </c>
      <c r="M203" s="266" t="s">
        <v>26</v>
      </c>
      <c r="N203" s="286">
        <f t="shared" ref="N203:N223" si="124">J203</f>
        <v>48.3</v>
      </c>
      <c r="O203" s="287">
        <v>35000</v>
      </c>
      <c r="P203" s="287">
        <f t="shared" si="121"/>
        <v>1690500</v>
      </c>
      <c r="Q203" s="294">
        <v>49500</v>
      </c>
      <c r="R203" s="295">
        <f t="shared" si="123"/>
        <v>2390850</v>
      </c>
      <c r="S203" s="296">
        <f t="shared" si="122"/>
        <v>-250322.033898305</v>
      </c>
      <c r="T203" s="291"/>
      <c r="U203" s="291"/>
      <c r="W203" s="297">
        <f t="shared" si="118"/>
        <v>46500</v>
      </c>
      <c r="X203" s="297">
        <f t="shared" si="119"/>
        <v>42653.262711864401</v>
      </c>
      <c r="Y203" s="297">
        <f t="shared" si="120"/>
        <v>2060152.5889830501</v>
      </c>
    </row>
    <row r="204" spans="1:25">
      <c r="A204" s="270">
        <v>203</v>
      </c>
      <c r="B204" s="270" t="s">
        <v>57</v>
      </c>
      <c r="C204" s="271">
        <v>1</v>
      </c>
      <c r="D204" s="273">
        <v>3</v>
      </c>
      <c r="E204" s="281">
        <v>229</v>
      </c>
      <c r="F204" s="273">
        <v>12</v>
      </c>
      <c r="G204" s="274">
        <v>2</v>
      </c>
      <c r="H204" s="275">
        <v>35.200000000000003</v>
      </c>
      <c r="I204" s="275">
        <v>69</v>
      </c>
      <c r="J204" s="275">
        <v>70.099999999999994</v>
      </c>
      <c r="K204" s="275">
        <f t="shared" si="102"/>
        <v>2453500</v>
      </c>
      <c r="L204" s="266" t="s">
        <v>27</v>
      </c>
      <c r="M204" s="266" t="s">
        <v>26</v>
      </c>
      <c r="N204" s="286">
        <f t="shared" si="124"/>
        <v>70.099999999999994</v>
      </c>
      <c r="O204" s="287">
        <v>35000</v>
      </c>
      <c r="P204" s="287">
        <f t="shared" si="121"/>
        <v>2453500</v>
      </c>
      <c r="Q204" s="294">
        <v>49500</v>
      </c>
      <c r="R204" s="295">
        <f t="shared" si="123"/>
        <v>3469950</v>
      </c>
      <c r="S204" s="296">
        <f t="shared" si="122"/>
        <v>-366711.86440677999</v>
      </c>
      <c r="T204" s="291"/>
      <c r="U204" s="291"/>
      <c r="W204" s="297">
        <f t="shared" si="118"/>
        <v>46500</v>
      </c>
      <c r="X204" s="297">
        <f t="shared" si="119"/>
        <v>42653.262711864401</v>
      </c>
      <c r="Y204" s="297">
        <f t="shared" si="120"/>
        <v>2989993.7161016902</v>
      </c>
    </row>
    <row r="205" spans="1:25">
      <c r="A205" s="270">
        <v>204</v>
      </c>
      <c r="B205" s="270" t="s">
        <v>57</v>
      </c>
      <c r="C205" s="271">
        <v>1</v>
      </c>
      <c r="D205" s="273">
        <v>3</v>
      </c>
      <c r="E205" s="272">
        <v>231</v>
      </c>
      <c r="F205" s="273">
        <v>12</v>
      </c>
      <c r="G205" s="274">
        <v>1</v>
      </c>
      <c r="H205" s="275">
        <v>19.5</v>
      </c>
      <c r="I205" s="275">
        <v>44.3</v>
      </c>
      <c r="J205" s="275">
        <v>45.7</v>
      </c>
      <c r="K205" s="275">
        <f t="shared" si="102"/>
        <v>1599500</v>
      </c>
      <c r="L205" s="266" t="s">
        <v>27</v>
      </c>
      <c r="M205" s="266" t="s">
        <v>26</v>
      </c>
      <c r="N205" s="286">
        <f t="shared" si="124"/>
        <v>45.7</v>
      </c>
      <c r="O205" s="287">
        <v>35000</v>
      </c>
      <c r="P205" s="287">
        <f t="shared" si="121"/>
        <v>1599500</v>
      </c>
      <c r="Q205" s="294">
        <v>44500</v>
      </c>
      <c r="R205" s="295">
        <f t="shared" si="123"/>
        <v>2033650</v>
      </c>
      <c r="S205" s="296">
        <f t="shared" si="122"/>
        <v>-237203.38983050801</v>
      </c>
      <c r="T205" s="291"/>
      <c r="U205" s="291"/>
      <c r="W205" s="297">
        <f t="shared" si="118"/>
        <v>41500</v>
      </c>
      <c r="X205" s="297">
        <f t="shared" si="119"/>
        <v>38640.974576271197</v>
      </c>
      <c r="Y205" s="297">
        <f t="shared" si="120"/>
        <v>1765892.53813559</v>
      </c>
    </row>
    <row r="206" spans="1:25">
      <c r="A206" s="270">
        <v>205</v>
      </c>
      <c r="B206" s="270" t="s">
        <v>57</v>
      </c>
      <c r="C206" s="271">
        <v>1</v>
      </c>
      <c r="D206" s="273">
        <v>3</v>
      </c>
      <c r="E206" s="281">
        <v>233</v>
      </c>
      <c r="F206" s="273">
        <v>13</v>
      </c>
      <c r="G206" s="274">
        <v>2</v>
      </c>
      <c r="H206" s="275">
        <v>35.299999999999997</v>
      </c>
      <c r="I206" s="275">
        <v>72.3</v>
      </c>
      <c r="J206" s="275">
        <v>76.099999999999994</v>
      </c>
      <c r="K206" s="275">
        <f t="shared" si="102"/>
        <v>2663500</v>
      </c>
      <c r="L206" s="266" t="s">
        <v>27</v>
      </c>
      <c r="M206" s="266" t="s">
        <v>26</v>
      </c>
      <c r="N206" s="286">
        <f t="shared" si="124"/>
        <v>76.099999999999994</v>
      </c>
      <c r="O206" s="287">
        <v>35000</v>
      </c>
      <c r="P206" s="287">
        <f t="shared" si="121"/>
        <v>2663500</v>
      </c>
      <c r="Q206" s="294">
        <v>49000</v>
      </c>
      <c r="R206" s="295">
        <f t="shared" si="123"/>
        <v>3728900</v>
      </c>
      <c r="S206" s="296">
        <f t="shared" si="122"/>
        <v>-398822.03389830497</v>
      </c>
      <c r="T206" s="291"/>
      <c r="U206" s="291"/>
      <c r="W206" s="297">
        <f t="shared" si="118"/>
        <v>46000</v>
      </c>
      <c r="X206" s="297">
        <f t="shared" si="119"/>
        <v>42252.033898305097</v>
      </c>
      <c r="Y206" s="297">
        <f t="shared" si="120"/>
        <v>3215379.7796610198</v>
      </c>
    </row>
    <row r="207" spans="1:25">
      <c r="A207" s="270">
        <v>206</v>
      </c>
      <c r="B207" s="270" t="s">
        <v>57</v>
      </c>
      <c r="C207" s="271">
        <v>1</v>
      </c>
      <c r="D207" s="273">
        <v>3</v>
      </c>
      <c r="E207" s="281">
        <v>234</v>
      </c>
      <c r="F207" s="273">
        <v>13</v>
      </c>
      <c r="G207" s="274">
        <v>1</v>
      </c>
      <c r="H207" s="275">
        <v>19</v>
      </c>
      <c r="I207" s="275">
        <v>47.2</v>
      </c>
      <c r="J207" s="275">
        <v>48.3</v>
      </c>
      <c r="K207" s="275">
        <f t="shared" si="102"/>
        <v>1690500</v>
      </c>
      <c r="L207" s="266" t="s">
        <v>27</v>
      </c>
      <c r="M207" s="266" t="s">
        <v>26</v>
      </c>
      <c r="N207" s="286">
        <f t="shared" si="124"/>
        <v>48.3</v>
      </c>
      <c r="O207" s="287">
        <v>35000</v>
      </c>
      <c r="P207" s="287">
        <f t="shared" si="121"/>
        <v>1690500</v>
      </c>
      <c r="Q207" s="294">
        <v>49500</v>
      </c>
      <c r="R207" s="295">
        <f t="shared" si="123"/>
        <v>2390850</v>
      </c>
      <c r="S207" s="296">
        <f t="shared" si="122"/>
        <v>-250322.033898305</v>
      </c>
      <c r="T207" s="291"/>
      <c r="U207" s="291"/>
      <c r="W207" s="297">
        <f t="shared" si="118"/>
        <v>46500</v>
      </c>
      <c r="X207" s="297">
        <f t="shared" si="119"/>
        <v>42653.262711864401</v>
      </c>
      <c r="Y207" s="297">
        <f t="shared" si="120"/>
        <v>2060152.5889830501</v>
      </c>
    </row>
    <row r="208" spans="1:25">
      <c r="A208" s="270">
        <v>207</v>
      </c>
      <c r="B208" s="270" t="s">
        <v>57</v>
      </c>
      <c r="C208" s="271">
        <v>1</v>
      </c>
      <c r="D208" s="273">
        <v>3</v>
      </c>
      <c r="E208" s="281">
        <v>236</v>
      </c>
      <c r="F208" s="273">
        <v>13</v>
      </c>
      <c r="G208" s="274">
        <v>2</v>
      </c>
      <c r="H208" s="275">
        <v>33.299999999999997</v>
      </c>
      <c r="I208" s="275">
        <v>67.099999999999994</v>
      </c>
      <c r="J208" s="275">
        <v>69.8</v>
      </c>
      <c r="K208" s="275">
        <f t="shared" si="102"/>
        <v>2443000</v>
      </c>
      <c r="L208" s="266" t="s">
        <v>27</v>
      </c>
      <c r="M208" s="266" t="s">
        <v>26</v>
      </c>
      <c r="N208" s="286">
        <f t="shared" si="124"/>
        <v>69.8</v>
      </c>
      <c r="O208" s="287">
        <v>35000</v>
      </c>
      <c r="P208" s="287">
        <f t="shared" si="121"/>
        <v>2443000</v>
      </c>
      <c r="Q208" s="294">
        <v>48500</v>
      </c>
      <c r="R208" s="295">
        <f t="shared" si="123"/>
        <v>3385300</v>
      </c>
      <c r="S208" s="296">
        <f t="shared" si="122"/>
        <v>-365262.711864407</v>
      </c>
      <c r="T208" s="291"/>
      <c r="U208" s="291"/>
      <c r="W208" s="297">
        <f t="shared" si="118"/>
        <v>45500</v>
      </c>
      <c r="X208" s="297">
        <f t="shared" si="119"/>
        <v>41850.8050847458</v>
      </c>
      <c r="Y208" s="297">
        <f t="shared" si="120"/>
        <v>2921186.1949152499</v>
      </c>
    </row>
    <row r="209" spans="1:25">
      <c r="A209" s="270">
        <v>208</v>
      </c>
      <c r="B209" s="270" t="s">
        <v>57</v>
      </c>
      <c r="C209" s="271">
        <v>1</v>
      </c>
      <c r="D209" s="273">
        <v>3</v>
      </c>
      <c r="E209" s="272">
        <v>237</v>
      </c>
      <c r="F209" s="273">
        <v>13</v>
      </c>
      <c r="G209" s="274">
        <v>1</v>
      </c>
      <c r="H209" s="275">
        <v>19.5</v>
      </c>
      <c r="I209" s="275">
        <v>44.3</v>
      </c>
      <c r="J209" s="275">
        <v>45.7</v>
      </c>
      <c r="K209" s="275">
        <f t="shared" si="102"/>
        <v>1599500</v>
      </c>
      <c r="L209" s="266" t="s">
        <v>27</v>
      </c>
      <c r="M209" s="266" t="s">
        <v>26</v>
      </c>
      <c r="N209" s="286">
        <f t="shared" si="124"/>
        <v>45.7</v>
      </c>
      <c r="O209" s="287">
        <v>35000</v>
      </c>
      <c r="P209" s="287">
        <f t="shared" si="121"/>
        <v>1599500</v>
      </c>
      <c r="Q209" s="294">
        <v>44500</v>
      </c>
      <c r="R209" s="295">
        <f t="shared" si="123"/>
        <v>2033650</v>
      </c>
      <c r="S209" s="296">
        <f t="shared" si="122"/>
        <v>-237203.38983050801</v>
      </c>
      <c r="T209" s="291"/>
      <c r="U209" s="291"/>
      <c r="W209" s="297">
        <f t="shared" si="118"/>
        <v>41500</v>
      </c>
      <c r="X209" s="297">
        <f t="shared" si="119"/>
        <v>38640.974576271197</v>
      </c>
      <c r="Y209" s="297">
        <f t="shared" si="120"/>
        <v>1765892.53813559</v>
      </c>
    </row>
    <row r="210" spans="1:25">
      <c r="A210" s="270">
        <v>209</v>
      </c>
      <c r="B210" s="270" t="s">
        <v>57</v>
      </c>
      <c r="C210" s="271">
        <v>1</v>
      </c>
      <c r="D210" s="273">
        <v>3</v>
      </c>
      <c r="E210" s="272">
        <v>238</v>
      </c>
      <c r="F210" s="273">
        <v>14</v>
      </c>
      <c r="G210" s="274">
        <v>1</v>
      </c>
      <c r="H210" s="275">
        <v>19.5</v>
      </c>
      <c r="I210" s="275">
        <v>47.2</v>
      </c>
      <c r="J210" s="275">
        <v>48.6</v>
      </c>
      <c r="K210" s="275">
        <f t="shared" si="102"/>
        <v>1701000</v>
      </c>
      <c r="L210" s="266" t="s">
        <v>27</v>
      </c>
      <c r="M210" s="266" t="s">
        <v>26</v>
      </c>
      <c r="N210" s="286">
        <f t="shared" si="124"/>
        <v>48.6</v>
      </c>
      <c r="O210" s="287">
        <v>35000</v>
      </c>
      <c r="P210" s="287">
        <f t="shared" si="121"/>
        <v>1701000</v>
      </c>
      <c r="Q210" s="294">
        <v>44500</v>
      </c>
      <c r="R210" s="295">
        <f t="shared" si="123"/>
        <v>2162700</v>
      </c>
      <c r="S210" s="296">
        <f t="shared" si="122"/>
        <v>-252686.44067796599</v>
      </c>
      <c r="T210" s="291"/>
      <c r="U210" s="291"/>
      <c r="W210" s="297">
        <f t="shared" si="118"/>
        <v>41500</v>
      </c>
      <c r="X210" s="297">
        <f t="shared" si="119"/>
        <v>38640.974576271197</v>
      </c>
      <c r="Y210" s="297">
        <f t="shared" si="120"/>
        <v>1877951.3644067801</v>
      </c>
    </row>
    <row r="211" spans="1:25">
      <c r="A211" s="270">
        <v>210</v>
      </c>
      <c r="B211" s="270" t="s">
        <v>57</v>
      </c>
      <c r="C211" s="271">
        <v>1</v>
      </c>
      <c r="D211" s="273">
        <v>3</v>
      </c>
      <c r="E211" s="281">
        <v>239</v>
      </c>
      <c r="F211" s="273">
        <v>14</v>
      </c>
      <c r="G211" s="274">
        <v>2</v>
      </c>
      <c r="H211" s="275">
        <v>35.299999999999997</v>
      </c>
      <c r="I211" s="275">
        <v>72.3</v>
      </c>
      <c r="J211" s="275">
        <v>76.099999999999994</v>
      </c>
      <c r="K211" s="275">
        <f t="shared" si="102"/>
        <v>2663500</v>
      </c>
      <c r="L211" s="266" t="s">
        <v>27</v>
      </c>
      <c r="M211" s="266" t="s">
        <v>26</v>
      </c>
      <c r="N211" s="286">
        <f t="shared" si="124"/>
        <v>76.099999999999994</v>
      </c>
      <c r="O211" s="287">
        <v>35000</v>
      </c>
      <c r="P211" s="287">
        <f t="shared" si="121"/>
        <v>2663500</v>
      </c>
      <c r="Q211" s="294">
        <v>49000</v>
      </c>
      <c r="R211" s="295">
        <f t="shared" si="123"/>
        <v>3728900</v>
      </c>
      <c r="S211" s="296">
        <f t="shared" si="122"/>
        <v>-398822.03389830497</v>
      </c>
      <c r="T211" s="291"/>
      <c r="U211" s="291"/>
      <c r="W211" s="297">
        <f t="shared" si="118"/>
        <v>46000</v>
      </c>
      <c r="X211" s="297">
        <f t="shared" si="119"/>
        <v>42252.033898305097</v>
      </c>
      <c r="Y211" s="297">
        <f t="shared" si="120"/>
        <v>3215379.7796610198</v>
      </c>
    </row>
    <row r="212" spans="1:25">
      <c r="A212" s="270">
        <v>211</v>
      </c>
      <c r="B212" s="270" t="s">
        <v>57</v>
      </c>
      <c r="C212" s="271">
        <v>1</v>
      </c>
      <c r="D212" s="273">
        <v>3</v>
      </c>
      <c r="E212" s="281">
        <v>240</v>
      </c>
      <c r="F212" s="273">
        <v>14</v>
      </c>
      <c r="G212" s="274">
        <v>1</v>
      </c>
      <c r="H212" s="275">
        <v>19</v>
      </c>
      <c r="I212" s="275">
        <v>47.2</v>
      </c>
      <c r="J212" s="275">
        <v>48.3</v>
      </c>
      <c r="K212" s="275">
        <f t="shared" si="102"/>
        <v>1690500</v>
      </c>
      <c r="L212" s="266" t="s">
        <v>27</v>
      </c>
      <c r="M212" s="266" t="s">
        <v>26</v>
      </c>
      <c r="N212" s="286">
        <f t="shared" si="124"/>
        <v>48.3</v>
      </c>
      <c r="O212" s="287">
        <v>35000</v>
      </c>
      <c r="P212" s="287">
        <f t="shared" si="121"/>
        <v>1690500</v>
      </c>
      <c r="Q212" s="294">
        <v>49500</v>
      </c>
      <c r="R212" s="295">
        <f t="shared" si="123"/>
        <v>2390850</v>
      </c>
      <c r="S212" s="296">
        <f t="shared" si="122"/>
        <v>-250322.033898305</v>
      </c>
      <c r="T212" s="291"/>
      <c r="U212" s="291"/>
      <c r="W212" s="297">
        <f t="shared" si="118"/>
        <v>46500</v>
      </c>
      <c r="X212" s="297">
        <f t="shared" si="119"/>
        <v>42653.262711864401</v>
      </c>
      <c r="Y212" s="297">
        <f t="shared" si="120"/>
        <v>2060152.5889830501</v>
      </c>
    </row>
    <row r="213" spans="1:25">
      <c r="A213" s="270">
        <v>212</v>
      </c>
      <c r="B213" s="270" t="s">
        <v>57</v>
      </c>
      <c r="C213" s="271">
        <v>1</v>
      </c>
      <c r="D213" s="273">
        <v>3</v>
      </c>
      <c r="E213" s="281">
        <v>241</v>
      </c>
      <c r="F213" s="273">
        <v>14</v>
      </c>
      <c r="G213" s="274">
        <v>2</v>
      </c>
      <c r="H213" s="275">
        <v>35.200000000000003</v>
      </c>
      <c r="I213" s="275">
        <v>69</v>
      </c>
      <c r="J213" s="275">
        <v>70.099999999999994</v>
      </c>
      <c r="K213" s="275">
        <f t="shared" ref="K213:K220" si="125">J213*35000</f>
        <v>2453500</v>
      </c>
      <c r="L213" s="266" t="s">
        <v>27</v>
      </c>
      <c r="M213" s="266" t="s">
        <v>26</v>
      </c>
      <c r="N213" s="286">
        <f t="shared" si="124"/>
        <v>70.099999999999994</v>
      </c>
      <c r="O213" s="287">
        <v>35000</v>
      </c>
      <c r="P213" s="287">
        <f t="shared" si="121"/>
        <v>2453500</v>
      </c>
      <c r="Q213" s="294">
        <v>49500</v>
      </c>
      <c r="R213" s="295">
        <f t="shared" si="123"/>
        <v>3469950</v>
      </c>
      <c r="S213" s="296">
        <f t="shared" si="122"/>
        <v>-366711.86440677999</v>
      </c>
      <c r="T213" s="291"/>
      <c r="U213" s="291"/>
      <c r="W213" s="297">
        <f t="shared" si="118"/>
        <v>46500</v>
      </c>
      <c r="X213" s="297">
        <f t="shared" si="119"/>
        <v>42653.262711864401</v>
      </c>
      <c r="Y213" s="297">
        <f t="shared" si="120"/>
        <v>2989993.7161016902</v>
      </c>
    </row>
    <row r="214" spans="1:25">
      <c r="A214" s="270">
        <v>213</v>
      </c>
      <c r="B214" s="270" t="s">
        <v>57</v>
      </c>
      <c r="C214" s="271">
        <v>1</v>
      </c>
      <c r="D214" s="273">
        <v>3</v>
      </c>
      <c r="E214" s="281">
        <v>242</v>
      </c>
      <c r="F214" s="273">
        <v>14</v>
      </c>
      <c r="G214" s="274">
        <v>2</v>
      </c>
      <c r="H214" s="275">
        <v>33.299999999999997</v>
      </c>
      <c r="I214" s="275">
        <v>67.099999999999994</v>
      </c>
      <c r="J214" s="275">
        <v>69.8</v>
      </c>
      <c r="K214" s="275">
        <f t="shared" si="125"/>
        <v>2443000</v>
      </c>
      <c r="L214" s="266" t="s">
        <v>27</v>
      </c>
      <c r="M214" s="266" t="s">
        <v>26</v>
      </c>
      <c r="N214" s="286">
        <f t="shared" si="124"/>
        <v>69.8</v>
      </c>
      <c r="O214" s="287">
        <v>35000</v>
      </c>
      <c r="P214" s="287">
        <f t="shared" si="121"/>
        <v>2443000</v>
      </c>
      <c r="Q214" s="294">
        <v>48500</v>
      </c>
      <c r="R214" s="295">
        <f t="shared" si="123"/>
        <v>3385300</v>
      </c>
      <c r="S214" s="296">
        <f t="shared" si="122"/>
        <v>-365262.711864407</v>
      </c>
      <c r="T214" s="291"/>
      <c r="U214" s="291"/>
      <c r="W214" s="297">
        <f t="shared" si="118"/>
        <v>45500</v>
      </c>
      <c r="X214" s="297">
        <f t="shared" si="119"/>
        <v>41850.8050847458</v>
      </c>
      <c r="Y214" s="297">
        <f t="shared" si="120"/>
        <v>2921186.1949152499</v>
      </c>
    </row>
    <row r="215" spans="1:25">
      <c r="A215" s="270">
        <v>214</v>
      </c>
      <c r="B215" s="270" t="s">
        <v>57</v>
      </c>
      <c r="C215" s="271">
        <v>1</v>
      </c>
      <c r="D215" s="273">
        <v>3</v>
      </c>
      <c r="E215" s="272">
        <v>244</v>
      </c>
      <c r="F215" s="273">
        <v>15</v>
      </c>
      <c r="G215" s="274">
        <v>1</v>
      </c>
      <c r="H215" s="275">
        <v>19.5</v>
      </c>
      <c r="I215" s="275">
        <v>47.2</v>
      </c>
      <c r="J215" s="275">
        <v>48.6</v>
      </c>
      <c r="K215" s="275">
        <f t="shared" si="125"/>
        <v>1701000</v>
      </c>
      <c r="L215" s="266" t="s">
        <v>27</v>
      </c>
      <c r="M215" s="266" t="s">
        <v>26</v>
      </c>
      <c r="N215" s="286">
        <f t="shared" si="124"/>
        <v>48.6</v>
      </c>
      <c r="O215" s="287">
        <v>35000</v>
      </c>
      <c r="P215" s="287">
        <f t="shared" si="121"/>
        <v>1701000</v>
      </c>
      <c r="Q215" s="294">
        <v>44500</v>
      </c>
      <c r="R215" s="295">
        <f t="shared" si="123"/>
        <v>2162700</v>
      </c>
      <c r="S215" s="296">
        <f t="shared" si="122"/>
        <v>-252686.44067796599</v>
      </c>
      <c r="T215" s="291"/>
      <c r="U215" s="291"/>
      <c r="W215" s="297">
        <f t="shared" si="118"/>
        <v>41500</v>
      </c>
      <c r="X215" s="297">
        <f t="shared" si="119"/>
        <v>38640.974576271197</v>
      </c>
      <c r="Y215" s="297">
        <f t="shared" si="120"/>
        <v>1877951.3644067801</v>
      </c>
    </row>
    <row r="216" spans="1:25">
      <c r="A216" s="270">
        <v>215</v>
      </c>
      <c r="B216" s="270" t="s">
        <v>57</v>
      </c>
      <c r="C216" s="271">
        <v>1</v>
      </c>
      <c r="D216" s="273">
        <v>3</v>
      </c>
      <c r="E216" s="281">
        <v>245</v>
      </c>
      <c r="F216" s="273">
        <v>15</v>
      </c>
      <c r="G216" s="274">
        <v>2</v>
      </c>
      <c r="H216" s="275">
        <v>35.299999999999997</v>
      </c>
      <c r="I216" s="275">
        <v>72.3</v>
      </c>
      <c r="J216" s="275">
        <v>76.099999999999994</v>
      </c>
      <c r="K216" s="275">
        <f t="shared" si="125"/>
        <v>2663500</v>
      </c>
      <c r="L216" s="266" t="s">
        <v>27</v>
      </c>
      <c r="M216" s="266" t="s">
        <v>26</v>
      </c>
      <c r="N216" s="286">
        <f t="shared" si="124"/>
        <v>76.099999999999994</v>
      </c>
      <c r="O216" s="287">
        <v>35000</v>
      </c>
      <c r="P216" s="287">
        <f t="shared" si="121"/>
        <v>2663500</v>
      </c>
      <c r="Q216" s="294">
        <v>49000</v>
      </c>
      <c r="R216" s="295">
        <f t="shared" si="123"/>
        <v>3728900</v>
      </c>
      <c r="S216" s="296">
        <f t="shared" si="122"/>
        <v>-398822.03389830497</v>
      </c>
      <c r="T216" s="291"/>
      <c r="U216" s="291"/>
      <c r="W216" s="297">
        <f t="shared" si="118"/>
        <v>46000</v>
      </c>
      <c r="X216" s="297">
        <f t="shared" si="119"/>
        <v>42252.033898305097</v>
      </c>
      <c r="Y216" s="297">
        <f t="shared" si="120"/>
        <v>3215379.7796610198</v>
      </c>
    </row>
    <row r="217" spans="1:25">
      <c r="A217" s="270">
        <v>216</v>
      </c>
      <c r="B217" s="270" t="s">
        <v>57</v>
      </c>
      <c r="C217" s="271">
        <v>1</v>
      </c>
      <c r="D217" s="273">
        <v>3</v>
      </c>
      <c r="E217" s="281">
        <v>246</v>
      </c>
      <c r="F217" s="273">
        <v>15</v>
      </c>
      <c r="G217" s="274">
        <v>1</v>
      </c>
      <c r="H217" s="275">
        <v>19</v>
      </c>
      <c r="I217" s="275">
        <v>47.2</v>
      </c>
      <c r="J217" s="275">
        <v>48.3</v>
      </c>
      <c r="K217" s="275">
        <f t="shared" si="125"/>
        <v>1690500</v>
      </c>
      <c r="L217" s="266" t="s">
        <v>27</v>
      </c>
      <c r="M217" s="266" t="s">
        <v>26</v>
      </c>
      <c r="N217" s="286">
        <f t="shared" si="124"/>
        <v>48.3</v>
      </c>
      <c r="O217" s="287">
        <v>35000</v>
      </c>
      <c r="P217" s="287">
        <f t="shared" si="121"/>
        <v>1690500</v>
      </c>
      <c r="Q217" s="294">
        <v>49500</v>
      </c>
      <c r="R217" s="295">
        <f t="shared" si="123"/>
        <v>2390850</v>
      </c>
      <c r="S217" s="296">
        <f t="shared" si="122"/>
        <v>-250322.033898305</v>
      </c>
      <c r="T217" s="291"/>
      <c r="U217" s="291"/>
      <c r="W217" s="297">
        <f t="shared" si="118"/>
        <v>46500</v>
      </c>
      <c r="X217" s="297">
        <f t="shared" si="119"/>
        <v>42653.262711864401</v>
      </c>
      <c r="Y217" s="297">
        <f t="shared" si="120"/>
        <v>2060152.5889830501</v>
      </c>
    </row>
    <row r="218" spans="1:25">
      <c r="A218" s="270">
        <v>217</v>
      </c>
      <c r="B218" s="270" t="s">
        <v>57</v>
      </c>
      <c r="C218" s="271">
        <v>1</v>
      </c>
      <c r="D218" s="273">
        <v>3</v>
      </c>
      <c r="E218" s="281">
        <v>247</v>
      </c>
      <c r="F218" s="273">
        <v>15</v>
      </c>
      <c r="G218" s="274">
        <v>2</v>
      </c>
      <c r="H218" s="275">
        <v>35.200000000000003</v>
      </c>
      <c r="I218" s="275">
        <v>69</v>
      </c>
      <c r="J218" s="275">
        <v>70.099999999999994</v>
      </c>
      <c r="K218" s="275">
        <f t="shared" si="125"/>
        <v>2453500</v>
      </c>
      <c r="L218" s="266" t="s">
        <v>27</v>
      </c>
      <c r="M218" s="266" t="s">
        <v>26</v>
      </c>
      <c r="N218" s="286">
        <f t="shared" si="124"/>
        <v>70.099999999999994</v>
      </c>
      <c r="O218" s="287">
        <v>35000</v>
      </c>
      <c r="P218" s="287">
        <f t="shared" si="121"/>
        <v>2453500</v>
      </c>
      <c r="Q218" s="294">
        <v>49500</v>
      </c>
      <c r="R218" s="295">
        <f t="shared" si="123"/>
        <v>3469950</v>
      </c>
      <c r="S218" s="296">
        <f t="shared" si="122"/>
        <v>-366711.86440677999</v>
      </c>
      <c r="T218" s="291"/>
      <c r="U218" s="291"/>
      <c r="W218" s="297">
        <f t="shared" si="118"/>
        <v>46500</v>
      </c>
      <c r="X218" s="297">
        <f t="shared" si="119"/>
        <v>42653.262711864401</v>
      </c>
      <c r="Y218" s="297">
        <f t="shared" si="120"/>
        <v>2989993.7161016902</v>
      </c>
    </row>
    <row r="219" spans="1:25">
      <c r="A219" s="270">
        <v>218</v>
      </c>
      <c r="B219" s="270" t="s">
        <v>57</v>
      </c>
      <c r="C219" s="271">
        <v>1</v>
      </c>
      <c r="D219" s="273">
        <v>3</v>
      </c>
      <c r="E219" s="272">
        <v>249</v>
      </c>
      <c r="F219" s="273">
        <v>15</v>
      </c>
      <c r="G219" s="274">
        <v>1</v>
      </c>
      <c r="H219" s="275">
        <v>19.5</v>
      </c>
      <c r="I219" s="275">
        <v>44.3</v>
      </c>
      <c r="J219" s="275">
        <v>45.7</v>
      </c>
      <c r="K219" s="275">
        <f t="shared" si="125"/>
        <v>1599500</v>
      </c>
      <c r="L219" s="266" t="s">
        <v>27</v>
      </c>
      <c r="M219" s="266" t="s">
        <v>26</v>
      </c>
      <c r="N219" s="286">
        <f t="shared" si="124"/>
        <v>45.7</v>
      </c>
      <c r="O219" s="287">
        <v>35000</v>
      </c>
      <c r="P219" s="287">
        <f t="shared" si="121"/>
        <v>1599500</v>
      </c>
      <c r="Q219" s="294">
        <v>44500</v>
      </c>
      <c r="R219" s="295">
        <f t="shared" si="123"/>
        <v>2033650</v>
      </c>
      <c r="S219" s="296">
        <f t="shared" si="122"/>
        <v>-237203.38983050801</v>
      </c>
      <c r="T219" s="291"/>
      <c r="U219" s="291"/>
      <c r="W219" s="297">
        <f t="shared" si="118"/>
        <v>41500</v>
      </c>
      <c r="X219" s="297">
        <f t="shared" si="119"/>
        <v>38640.974576271197</v>
      </c>
      <c r="Y219" s="297">
        <f t="shared" si="120"/>
        <v>1765892.53813559</v>
      </c>
    </row>
    <row r="220" spans="1:25">
      <c r="A220" s="270">
        <v>219</v>
      </c>
      <c r="B220" s="270" t="s">
        <v>57</v>
      </c>
      <c r="C220" s="271">
        <v>1</v>
      </c>
      <c r="D220" s="273">
        <v>3</v>
      </c>
      <c r="E220" s="281">
        <v>251</v>
      </c>
      <c r="F220" s="273">
        <v>16</v>
      </c>
      <c r="G220" s="274">
        <v>2</v>
      </c>
      <c r="H220" s="275">
        <v>35.299999999999997</v>
      </c>
      <c r="I220" s="275">
        <v>72.3</v>
      </c>
      <c r="J220" s="275">
        <v>76.099999999999994</v>
      </c>
      <c r="K220" s="275">
        <f t="shared" si="125"/>
        <v>2663500</v>
      </c>
      <c r="L220" s="266" t="s">
        <v>27</v>
      </c>
      <c r="M220" s="266" t="s">
        <v>26</v>
      </c>
      <c r="N220" s="286">
        <f t="shared" si="124"/>
        <v>76.099999999999994</v>
      </c>
      <c r="O220" s="287">
        <v>35000</v>
      </c>
      <c r="P220" s="287">
        <f t="shared" si="121"/>
        <v>2663500</v>
      </c>
      <c r="Q220" s="294">
        <v>49000</v>
      </c>
      <c r="R220" s="295">
        <f t="shared" si="123"/>
        <v>3728900</v>
      </c>
      <c r="S220" s="296">
        <f t="shared" si="122"/>
        <v>-398822.03389830497</v>
      </c>
      <c r="T220" s="291"/>
      <c r="U220" s="291"/>
      <c r="W220" s="297">
        <f t="shared" si="118"/>
        <v>46000</v>
      </c>
      <c r="X220" s="297">
        <f t="shared" si="119"/>
        <v>42252.033898305097</v>
      </c>
      <c r="Y220" s="297">
        <f t="shared" si="120"/>
        <v>3215379.7796610198</v>
      </c>
    </row>
    <row r="221" spans="1:25" s="249" customFormat="1" ht="12">
      <c r="A221" s="268">
        <v>220</v>
      </c>
      <c r="B221" s="268" t="s">
        <v>57</v>
      </c>
      <c r="C221" s="268">
        <v>1</v>
      </c>
      <c r="D221" s="268">
        <v>3</v>
      </c>
      <c r="E221" s="268">
        <v>252</v>
      </c>
      <c r="F221" s="268">
        <v>16</v>
      </c>
      <c r="G221" s="276">
        <v>1</v>
      </c>
      <c r="H221" s="269">
        <v>19</v>
      </c>
      <c r="I221" s="269">
        <v>47.2</v>
      </c>
      <c r="J221" s="269">
        <v>48.3</v>
      </c>
      <c r="K221" s="269">
        <f t="shared" ref="K221" si="126">J221*29000</f>
        <v>1400700</v>
      </c>
      <c r="L221" s="268" t="s">
        <v>25</v>
      </c>
      <c r="M221" s="268" t="s">
        <v>26</v>
      </c>
      <c r="N221" s="269">
        <f t="shared" si="124"/>
        <v>48.3</v>
      </c>
      <c r="O221" s="285">
        <v>29000</v>
      </c>
      <c r="P221" s="285">
        <f t="shared" si="121"/>
        <v>1400700</v>
      </c>
      <c r="Q221" s="269">
        <v>47000</v>
      </c>
      <c r="R221" s="285">
        <f t="shared" si="123"/>
        <v>2270100</v>
      </c>
      <c r="S221" s="285">
        <f t="shared" si="122"/>
        <v>-206496.61016949199</v>
      </c>
      <c r="T221" s="293" t="s">
        <v>28</v>
      </c>
      <c r="U221" s="293" t="s">
        <v>44</v>
      </c>
    </row>
    <row r="222" spans="1:25" s="255" customFormat="1">
      <c r="A222" s="327">
        <v>221</v>
      </c>
      <c r="B222" s="327" t="s">
        <v>57</v>
      </c>
      <c r="C222" s="328">
        <v>1</v>
      </c>
      <c r="D222" s="327">
        <v>3</v>
      </c>
      <c r="E222" s="329">
        <v>254</v>
      </c>
      <c r="F222" s="327">
        <v>16</v>
      </c>
      <c r="G222" s="330">
        <v>2</v>
      </c>
      <c r="H222" s="275">
        <v>33.299999999999997</v>
      </c>
      <c r="I222" s="275">
        <v>67.099999999999994</v>
      </c>
      <c r="J222" s="275">
        <v>69.8</v>
      </c>
      <c r="K222" s="335">
        <f t="shared" ref="K222:K224" si="127">J222*35000</f>
        <v>2443000</v>
      </c>
      <c r="L222" s="336" t="s">
        <v>38</v>
      </c>
      <c r="M222" s="336" t="s">
        <v>26</v>
      </c>
      <c r="N222" s="337">
        <f t="shared" si="124"/>
        <v>69.8</v>
      </c>
      <c r="O222" s="287">
        <v>35000</v>
      </c>
      <c r="P222" s="287">
        <f t="shared" si="121"/>
        <v>2443000</v>
      </c>
      <c r="Q222" s="340">
        <f>48500-3000</f>
        <v>45500</v>
      </c>
      <c r="R222" s="341">
        <f t="shared" si="123"/>
        <v>3175900</v>
      </c>
      <c r="S222" s="296">
        <f t="shared" si="122"/>
        <v>-365720.33898305101</v>
      </c>
      <c r="T222" s="342"/>
      <c r="U222" s="342"/>
    </row>
    <row r="223" spans="1:25">
      <c r="A223" s="270">
        <v>222</v>
      </c>
      <c r="B223" s="270" t="s">
        <v>57</v>
      </c>
      <c r="C223" s="271">
        <v>1</v>
      </c>
      <c r="D223" s="273">
        <v>3</v>
      </c>
      <c r="E223" s="272">
        <v>255</v>
      </c>
      <c r="F223" s="273">
        <v>16</v>
      </c>
      <c r="G223" s="274">
        <v>1</v>
      </c>
      <c r="H223" s="275">
        <v>19.5</v>
      </c>
      <c r="I223" s="275">
        <v>44.3</v>
      </c>
      <c r="J223" s="275">
        <v>45.7</v>
      </c>
      <c r="K223" s="275">
        <f t="shared" si="127"/>
        <v>1599500</v>
      </c>
      <c r="L223" s="266" t="s">
        <v>27</v>
      </c>
      <c r="M223" s="266" t="s">
        <v>26</v>
      </c>
      <c r="N223" s="286">
        <f t="shared" si="124"/>
        <v>45.7</v>
      </c>
      <c r="O223" s="287">
        <v>35000</v>
      </c>
      <c r="P223" s="287">
        <f t="shared" si="121"/>
        <v>1599500</v>
      </c>
      <c r="Q223" s="294">
        <v>43500</v>
      </c>
      <c r="R223" s="295">
        <f t="shared" si="123"/>
        <v>1987950</v>
      </c>
      <c r="S223" s="296">
        <f t="shared" si="122"/>
        <v>-237355.93220339</v>
      </c>
      <c r="T223" s="291"/>
      <c r="U223" s="291"/>
      <c r="W223" s="297">
        <f t="shared" ref="W223:W232" si="128">Q223-3000</f>
        <v>40500</v>
      </c>
      <c r="X223" s="297">
        <f t="shared" ref="X223:X232" si="129">W223-(W223*4.5%)-(W223-O223)*18/118</f>
        <v>37838.516949152501</v>
      </c>
      <c r="Y223" s="297">
        <f t="shared" ref="Y223:Y232" si="130">X223*N223</f>
        <v>1729220.22457627</v>
      </c>
    </row>
    <row r="224" spans="1:25">
      <c r="A224" s="270">
        <v>223</v>
      </c>
      <c r="B224" s="270" t="s">
        <v>61</v>
      </c>
      <c r="C224" s="271">
        <v>1</v>
      </c>
      <c r="D224" s="273">
        <v>1</v>
      </c>
      <c r="E224" s="281">
        <v>5</v>
      </c>
      <c r="F224" s="273">
        <v>2</v>
      </c>
      <c r="G224" s="274">
        <v>1</v>
      </c>
      <c r="H224" s="275">
        <v>19</v>
      </c>
      <c r="I224" s="275">
        <v>44.9</v>
      </c>
      <c r="J224" s="275">
        <v>46</v>
      </c>
      <c r="K224" s="275">
        <f t="shared" si="127"/>
        <v>1610000</v>
      </c>
      <c r="L224" s="266" t="s">
        <v>27</v>
      </c>
      <c r="M224" s="266" t="s">
        <v>26</v>
      </c>
      <c r="N224" s="286">
        <f t="shared" ref="N224:N232" si="131">J224</f>
        <v>46</v>
      </c>
      <c r="O224" s="287">
        <v>35000</v>
      </c>
      <c r="P224" s="287">
        <f t="shared" ref="P224:P232" si="132">N224*O224</f>
        <v>1610000</v>
      </c>
      <c r="Q224" s="294">
        <v>45000</v>
      </c>
      <c r="R224" s="295">
        <f t="shared" si="123"/>
        <v>2070000</v>
      </c>
      <c r="S224" s="296">
        <f t="shared" ref="S224:S232" si="133">(Q224-K224)*18/118</f>
        <v>-238728.81355932201</v>
      </c>
      <c r="T224" s="291"/>
      <c r="U224" s="291"/>
      <c r="W224" s="297">
        <f t="shared" si="128"/>
        <v>42000</v>
      </c>
      <c r="X224" s="297">
        <f t="shared" si="129"/>
        <v>39042.203389830502</v>
      </c>
      <c r="Y224" s="297">
        <f t="shared" si="130"/>
        <v>1795941.3559322001</v>
      </c>
    </row>
    <row r="225" spans="1:25">
      <c r="A225" s="270">
        <v>224</v>
      </c>
      <c r="B225" s="270" t="s">
        <v>61</v>
      </c>
      <c r="C225" s="271">
        <v>1</v>
      </c>
      <c r="D225" s="273">
        <v>1</v>
      </c>
      <c r="E225" s="281">
        <v>10</v>
      </c>
      <c r="F225" s="273">
        <v>3</v>
      </c>
      <c r="G225" s="274">
        <v>1</v>
      </c>
      <c r="H225" s="275">
        <v>18.600000000000001</v>
      </c>
      <c r="I225" s="275">
        <v>43.6</v>
      </c>
      <c r="J225" s="275">
        <v>45.4</v>
      </c>
      <c r="K225" s="275">
        <f t="shared" ref="K225:K232" si="134">J225*35000</f>
        <v>1589000</v>
      </c>
      <c r="L225" s="266" t="s">
        <v>27</v>
      </c>
      <c r="M225" s="266" t="s">
        <v>26</v>
      </c>
      <c r="N225" s="286">
        <f t="shared" si="131"/>
        <v>45.4</v>
      </c>
      <c r="O225" s="287">
        <v>35000</v>
      </c>
      <c r="P225" s="287">
        <f t="shared" si="132"/>
        <v>1589000</v>
      </c>
      <c r="Q225" s="294">
        <v>45000</v>
      </c>
      <c r="R225" s="295">
        <f t="shared" si="123"/>
        <v>2043000</v>
      </c>
      <c r="S225" s="296">
        <f t="shared" si="133"/>
        <v>-235525.423728814</v>
      </c>
      <c r="T225" s="291"/>
      <c r="U225" s="291"/>
      <c r="W225" s="297">
        <f t="shared" si="128"/>
        <v>42000</v>
      </c>
      <c r="X225" s="297">
        <f t="shared" si="129"/>
        <v>39042.203389830502</v>
      </c>
      <c r="Y225" s="297">
        <f t="shared" si="130"/>
        <v>1772516.03389831</v>
      </c>
    </row>
    <row r="226" spans="1:25">
      <c r="A226" s="270">
        <v>225</v>
      </c>
      <c r="B226" s="270" t="s">
        <v>61</v>
      </c>
      <c r="C226" s="271">
        <v>1</v>
      </c>
      <c r="D226" s="273">
        <v>1</v>
      </c>
      <c r="E226" s="272">
        <v>36</v>
      </c>
      <c r="F226" s="273">
        <v>7</v>
      </c>
      <c r="G226" s="274">
        <v>1</v>
      </c>
      <c r="H226" s="275">
        <v>19.5</v>
      </c>
      <c r="I226" s="275">
        <v>45.1</v>
      </c>
      <c r="J226" s="275">
        <v>46.5</v>
      </c>
      <c r="K226" s="275">
        <f t="shared" si="134"/>
        <v>1627500</v>
      </c>
      <c r="L226" s="266" t="s">
        <v>27</v>
      </c>
      <c r="M226" s="266" t="s">
        <v>26</v>
      </c>
      <c r="N226" s="286">
        <f t="shared" si="131"/>
        <v>46.5</v>
      </c>
      <c r="O226" s="287">
        <v>35000</v>
      </c>
      <c r="P226" s="287">
        <f t="shared" si="132"/>
        <v>1627500</v>
      </c>
      <c r="Q226" s="294">
        <v>45000</v>
      </c>
      <c r="R226" s="295">
        <f t="shared" si="123"/>
        <v>2092500</v>
      </c>
      <c r="S226" s="296">
        <f t="shared" si="133"/>
        <v>-241398.30508474601</v>
      </c>
      <c r="T226" s="291"/>
      <c r="U226" s="291"/>
      <c r="W226" s="297">
        <f t="shared" si="128"/>
        <v>42000</v>
      </c>
      <c r="X226" s="297">
        <f t="shared" si="129"/>
        <v>39042.203389830502</v>
      </c>
      <c r="Y226" s="297">
        <f t="shared" si="130"/>
        <v>1815462.45762712</v>
      </c>
    </row>
    <row r="227" spans="1:25">
      <c r="A227" s="270">
        <v>226</v>
      </c>
      <c r="B227" s="270" t="s">
        <v>61</v>
      </c>
      <c r="C227" s="271">
        <v>1</v>
      </c>
      <c r="D227" s="273">
        <v>1</v>
      </c>
      <c r="E227" s="272">
        <v>70</v>
      </c>
      <c r="F227" s="273">
        <v>11</v>
      </c>
      <c r="G227" s="274">
        <v>1</v>
      </c>
      <c r="H227" s="275">
        <v>19.5</v>
      </c>
      <c r="I227" s="275">
        <v>47.3</v>
      </c>
      <c r="J227" s="275">
        <v>48.7</v>
      </c>
      <c r="K227" s="275">
        <f t="shared" si="134"/>
        <v>1704500</v>
      </c>
      <c r="L227" s="266" t="s">
        <v>27</v>
      </c>
      <c r="M227" s="266" t="s">
        <v>26</v>
      </c>
      <c r="N227" s="286">
        <f t="shared" si="131"/>
        <v>48.7</v>
      </c>
      <c r="O227" s="287">
        <v>35000</v>
      </c>
      <c r="P227" s="287">
        <f t="shared" si="132"/>
        <v>1704500</v>
      </c>
      <c r="Q227" s="294">
        <v>44500</v>
      </c>
      <c r="R227" s="295">
        <f t="shared" si="123"/>
        <v>2167150</v>
      </c>
      <c r="S227" s="296">
        <f t="shared" si="133"/>
        <v>-253220.33898305101</v>
      </c>
      <c r="T227" s="291"/>
      <c r="U227" s="291"/>
      <c r="W227" s="297">
        <f t="shared" si="128"/>
        <v>41500</v>
      </c>
      <c r="X227" s="297">
        <f t="shared" si="129"/>
        <v>38640.974576271197</v>
      </c>
      <c r="Y227" s="297">
        <f t="shared" si="130"/>
        <v>1881815.46186441</v>
      </c>
    </row>
    <row r="228" spans="1:25">
      <c r="A228" s="270">
        <v>227</v>
      </c>
      <c r="B228" s="270" t="s">
        <v>61</v>
      </c>
      <c r="C228" s="271">
        <v>1</v>
      </c>
      <c r="D228" s="273">
        <v>3</v>
      </c>
      <c r="E228" s="281">
        <v>170</v>
      </c>
      <c r="F228" s="273">
        <v>2</v>
      </c>
      <c r="G228" s="274">
        <v>2</v>
      </c>
      <c r="H228" s="275">
        <v>33.299999999999997</v>
      </c>
      <c r="I228" s="275">
        <v>65.5</v>
      </c>
      <c r="J228" s="275">
        <v>68.2</v>
      </c>
      <c r="K228" s="275">
        <f t="shared" si="134"/>
        <v>2387000</v>
      </c>
      <c r="L228" s="266" t="s">
        <v>27</v>
      </c>
      <c r="M228" s="266" t="s">
        <v>26</v>
      </c>
      <c r="N228" s="286">
        <f t="shared" si="131"/>
        <v>68.2</v>
      </c>
      <c r="O228" s="287">
        <v>35000</v>
      </c>
      <c r="P228" s="287">
        <f t="shared" si="132"/>
        <v>2387000</v>
      </c>
      <c r="Q228" s="294">
        <v>44500</v>
      </c>
      <c r="R228" s="295">
        <f t="shared" si="123"/>
        <v>3034900</v>
      </c>
      <c r="S228" s="296">
        <f t="shared" si="133"/>
        <v>-357330.508474576</v>
      </c>
      <c r="T228" s="291"/>
      <c r="U228" s="291"/>
      <c r="W228" s="297">
        <f t="shared" si="128"/>
        <v>41500</v>
      </c>
      <c r="X228" s="297">
        <f t="shared" si="129"/>
        <v>38640.974576271197</v>
      </c>
      <c r="Y228" s="297">
        <f t="shared" si="130"/>
        <v>2635314.4661017</v>
      </c>
    </row>
    <row r="229" spans="1:25">
      <c r="A229" s="270">
        <v>228</v>
      </c>
      <c r="B229" s="270" t="s">
        <v>61</v>
      </c>
      <c r="C229" s="271">
        <v>1</v>
      </c>
      <c r="D229" s="273">
        <v>3</v>
      </c>
      <c r="E229" s="272">
        <v>190</v>
      </c>
      <c r="F229" s="273">
        <v>6</v>
      </c>
      <c r="G229" s="274">
        <v>1</v>
      </c>
      <c r="H229" s="275">
        <v>19.5</v>
      </c>
      <c r="I229" s="275">
        <v>47.2</v>
      </c>
      <c r="J229" s="275">
        <v>48.6</v>
      </c>
      <c r="K229" s="275">
        <f t="shared" si="134"/>
        <v>1701000</v>
      </c>
      <c r="L229" s="266" t="s">
        <v>27</v>
      </c>
      <c r="M229" s="266" t="s">
        <v>26</v>
      </c>
      <c r="N229" s="286">
        <f t="shared" si="131"/>
        <v>48.6</v>
      </c>
      <c r="O229" s="287">
        <v>35000</v>
      </c>
      <c r="P229" s="287">
        <f t="shared" si="132"/>
        <v>1701000</v>
      </c>
      <c r="Q229" s="294">
        <v>45000</v>
      </c>
      <c r="R229" s="295">
        <f t="shared" si="123"/>
        <v>2187000</v>
      </c>
      <c r="S229" s="296">
        <f t="shared" si="133"/>
        <v>-252610.16949152501</v>
      </c>
      <c r="T229" s="291"/>
      <c r="U229" s="291"/>
      <c r="W229" s="297">
        <f t="shared" si="128"/>
        <v>42000</v>
      </c>
      <c r="X229" s="297">
        <f t="shared" si="129"/>
        <v>39042.203389830502</v>
      </c>
      <c r="Y229" s="297">
        <f t="shared" si="130"/>
        <v>1897451.0847457601</v>
      </c>
    </row>
    <row r="230" spans="1:25">
      <c r="A230" s="270">
        <v>229</v>
      </c>
      <c r="B230" s="270" t="s">
        <v>61</v>
      </c>
      <c r="C230" s="271">
        <v>1</v>
      </c>
      <c r="D230" s="273">
        <v>3</v>
      </c>
      <c r="E230" s="272">
        <v>201</v>
      </c>
      <c r="F230" s="273">
        <v>7</v>
      </c>
      <c r="G230" s="274">
        <v>1</v>
      </c>
      <c r="H230" s="275">
        <v>19.5</v>
      </c>
      <c r="I230" s="275">
        <v>44.3</v>
      </c>
      <c r="J230" s="275">
        <v>45.7</v>
      </c>
      <c r="K230" s="275">
        <f t="shared" si="134"/>
        <v>1599500</v>
      </c>
      <c r="L230" s="266" t="s">
        <v>27</v>
      </c>
      <c r="M230" s="266" t="s">
        <v>26</v>
      </c>
      <c r="N230" s="286">
        <f t="shared" si="131"/>
        <v>45.7</v>
      </c>
      <c r="O230" s="287">
        <v>35000</v>
      </c>
      <c r="P230" s="287">
        <f t="shared" si="132"/>
        <v>1599500</v>
      </c>
      <c r="Q230" s="294">
        <v>45000</v>
      </c>
      <c r="R230" s="295">
        <f t="shared" si="123"/>
        <v>2056500</v>
      </c>
      <c r="S230" s="296">
        <f t="shared" si="133"/>
        <v>-237127.11864406799</v>
      </c>
      <c r="T230" s="291"/>
      <c r="U230" s="291"/>
      <c r="W230" s="297">
        <f t="shared" si="128"/>
        <v>42000</v>
      </c>
      <c r="X230" s="297">
        <f t="shared" si="129"/>
        <v>39042.203389830502</v>
      </c>
      <c r="Y230" s="297">
        <f t="shared" si="130"/>
        <v>1784228.6949152499</v>
      </c>
    </row>
    <row r="231" spans="1:25">
      <c r="A231" s="270">
        <v>230</v>
      </c>
      <c r="B231" s="270" t="s">
        <v>61</v>
      </c>
      <c r="C231" s="271">
        <v>1</v>
      </c>
      <c r="D231" s="273">
        <v>3</v>
      </c>
      <c r="E231" s="331">
        <v>213</v>
      </c>
      <c r="F231" s="273">
        <v>9</v>
      </c>
      <c r="G231" s="274">
        <v>1</v>
      </c>
      <c r="H231" s="275">
        <v>19.5</v>
      </c>
      <c r="I231" s="275">
        <v>44.3</v>
      </c>
      <c r="J231" s="275">
        <v>45.7</v>
      </c>
      <c r="K231" s="275">
        <f t="shared" si="134"/>
        <v>1599500</v>
      </c>
      <c r="L231" s="266" t="s">
        <v>27</v>
      </c>
      <c r="M231" s="266" t="s">
        <v>26</v>
      </c>
      <c r="N231" s="286">
        <f t="shared" si="131"/>
        <v>45.7</v>
      </c>
      <c r="O231" s="287">
        <v>35000</v>
      </c>
      <c r="P231" s="287">
        <f t="shared" si="132"/>
        <v>1599500</v>
      </c>
      <c r="Q231" s="343">
        <v>45000</v>
      </c>
      <c r="R231" s="295">
        <f t="shared" si="123"/>
        <v>2056500</v>
      </c>
      <c r="S231" s="296">
        <f t="shared" si="133"/>
        <v>-237127.11864406799</v>
      </c>
      <c r="T231" s="291"/>
      <c r="U231" s="291"/>
      <c r="W231" s="297">
        <f t="shared" si="128"/>
        <v>42000</v>
      </c>
      <c r="X231" s="297">
        <f t="shared" si="129"/>
        <v>39042.203389830502</v>
      </c>
      <c r="Y231" s="297">
        <f t="shared" si="130"/>
        <v>1784228.6949152499</v>
      </c>
    </row>
    <row r="232" spans="1:25">
      <c r="A232" s="270">
        <v>231</v>
      </c>
      <c r="B232" s="270" t="s">
        <v>61</v>
      </c>
      <c r="C232" s="271">
        <v>1</v>
      </c>
      <c r="D232" s="273">
        <v>3</v>
      </c>
      <c r="E232" s="272">
        <v>225</v>
      </c>
      <c r="F232" s="273">
        <v>11</v>
      </c>
      <c r="G232" s="274">
        <v>1</v>
      </c>
      <c r="H232" s="275">
        <v>19.5</v>
      </c>
      <c r="I232" s="275">
        <v>44.3</v>
      </c>
      <c r="J232" s="275">
        <v>45.7</v>
      </c>
      <c r="K232" s="275">
        <f t="shared" si="134"/>
        <v>1599500</v>
      </c>
      <c r="L232" s="266" t="s">
        <v>27</v>
      </c>
      <c r="M232" s="266" t="s">
        <v>26</v>
      </c>
      <c r="N232" s="286">
        <f t="shared" si="131"/>
        <v>45.7</v>
      </c>
      <c r="O232" s="287">
        <v>35000</v>
      </c>
      <c r="P232" s="287">
        <f t="shared" si="132"/>
        <v>1599500</v>
      </c>
      <c r="Q232" s="294">
        <v>44500</v>
      </c>
      <c r="R232" s="295">
        <f t="shared" si="123"/>
        <v>2033650</v>
      </c>
      <c r="S232" s="296">
        <f t="shared" si="133"/>
        <v>-237203.38983050801</v>
      </c>
      <c r="T232" s="291"/>
      <c r="U232" s="291"/>
      <c r="W232" s="297">
        <f t="shared" si="128"/>
        <v>41500</v>
      </c>
      <c r="X232" s="297">
        <f t="shared" si="129"/>
        <v>38640.974576271197</v>
      </c>
      <c r="Y232" s="297">
        <f t="shared" si="130"/>
        <v>1765892.53813559</v>
      </c>
    </row>
    <row r="233" spans="1:25" s="256" customFormat="1" ht="14.25">
      <c r="A233" s="353" t="s">
        <v>62</v>
      </c>
      <c r="B233" s="353"/>
      <c r="C233" s="353"/>
      <c r="D233" s="353"/>
      <c r="E233" s="353"/>
      <c r="F233" s="353"/>
      <c r="G233" s="353"/>
      <c r="H233" s="332">
        <f>SUM(H2:H232)</f>
        <v>6653.4</v>
      </c>
      <c r="I233" s="332">
        <f>SUM(I2:I232)</f>
        <v>13918.3</v>
      </c>
      <c r="J233" s="332">
        <f>SUM(J2:J232)</f>
        <v>14425.6</v>
      </c>
      <c r="K233" s="332">
        <f>SUM(K2:K232)</f>
        <v>496909200</v>
      </c>
      <c r="L233" s="338"/>
      <c r="M233" s="338"/>
      <c r="N233" s="332">
        <f>SUM(N2:N232)</f>
        <v>14425.6</v>
      </c>
      <c r="O233" s="338"/>
      <c r="P233" s="339">
        <f>SUM(P2:P232)</f>
        <v>489249600</v>
      </c>
      <c r="Q233" s="344">
        <f>SUM(Q2:Q232)</f>
        <v>10598598.859999999</v>
      </c>
      <c r="R233" s="345"/>
      <c r="S233" s="332"/>
      <c r="T233" s="346"/>
      <c r="U233" s="346"/>
    </row>
    <row r="235" spans="1:25">
      <c r="N235" s="257">
        <f>SUBTOTAL(9,N3:N232)</f>
        <v>14379.6</v>
      </c>
      <c r="Y235" s="257">
        <f>SUBTOTAL(9,Y3:Y232)</f>
        <v>458454150.96186399</v>
      </c>
    </row>
    <row r="236" spans="1:25">
      <c r="B236" s="333"/>
      <c r="C236" s="334"/>
      <c r="D236" s="334"/>
      <c r="X236" s="257" t="s">
        <v>63</v>
      </c>
      <c r="Y236" s="257">
        <f>Y235/N235</f>
        <v>31882.260352295201</v>
      </c>
    </row>
  </sheetData>
  <autoFilter ref="A1:U233">
    <extLst/>
  </autoFilter>
  <mergeCells count="1">
    <mergeCell ref="A233:G233"/>
  </mergeCells>
  <conditionalFormatting sqref="I120">
    <cfRule type="containsText" dxfId="7" priority="2" operator="containsText" text="Продано">
      <formula>NOT(ISERROR(SEARCH("Продано",I120)))</formula>
    </cfRule>
    <cfRule type="containsText" dxfId="6" priority="1" operator="containsText" text="бронь">
      <formula>NOT(ISERROR(SEARCH("бронь",I120)))</formula>
    </cfRule>
  </conditionalFormatting>
  <conditionalFormatting sqref="I183">
    <cfRule type="containsText" dxfId="5" priority="4" operator="containsText" text="Продано">
      <formula>NOT(ISERROR(SEARCH("Продано",I183)))</formula>
    </cfRule>
    <cfRule type="containsText" dxfId="4" priority="3" operator="containsText" text="бронь">
      <formula>NOT(ISERROR(SEARCH("бронь",I183)))</formula>
    </cfRule>
  </conditionalFormatting>
  <pageMargins left="0.70833333333333304" right="0.70833333333333304" top="0.74791666666666701" bottom="0.74791666666666701" header="0.31458333333333299" footer="0.31458333333333299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250"/>
  <sheetViews>
    <sheetView tabSelected="1" zoomScale="110" zoomScaleNormal="110" workbookViewId="0">
      <pane ySplit="1" topLeftCell="A132" activePane="bottomLeft" state="frozen"/>
      <selection pane="bottomLeft" activeCell="Q184" sqref="Q184"/>
    </sheetView>
  </sheetViews>
  <sheetFormatPr defaultColWidth="9" defaultRowHeight="15"/>
  <cols>
    <col min="1" max="1" width="5" customWidth="1"/>
    <col min="2" max="2" width="5.28515625" customWidth="1"/>
    <col min="3" max="3" width="6.5703125" customWidth="1"/>
    <col min="4" max="4" width="6.85546875" customWidth="1"/>
    <col min="5" max="5" width="9" style="170" customWidth="1"/>
    <col min="6" max="6" width="5.85546875" customWidth="1"/>
    <col min="7" max="7" width="6.85546875" style="170" customWidth="1"/>
    <col min="8" max="8" width="8.140625" customWidth="1"/>
    <col min="9" max="9" width="13.7109375" customWidth="1"/>
    <col min="10" max="10" width="13.140625" style="170" customWidth="1"/>
    <col min="11" max="11" width="12.85546875" hidden="1" customWidth="1"/>
    <col min="12" max="12" width="16" style="170" hidden="1" customWidth="1"/>
    <col min="13" max="13" width="14" style="170" customWidth="1"/>
    <col min="14" max="14" width="17.5703125" customWidth="1"/>
    <col min="15" max="15" width="16" style="171" customWidth="1"/>
  </cols>
  <sheetData>
    <row r="1" spans="1:15" ht="118.5" customHeight="1">
      <c r="A1" s="172" t="s">
        <v>2</v>
      </c>
      <c r="B1" s="172" t="s">
        <v>3</v>
      </c>
      <c r="C1" s="173" t="s">
        <v>64</v>
      </c>
      <c r="D1" s="173" t="s">
        <v>65</v>
      </c>
      <c r="E1" s="174" t="s">
        <v>4</v>
      </c>
      <c r="F1" s="172" t="s">
        <v>5</v>
      </c>
      <c r="G1" s="174" t="s">
        <v>6</v>
      </c>
      <c r="H1" s="173" t="s">
        <v>7</v>
      </c>
      <c r="I1" s="173" t="s">
        <v>9</v>
      </c>
      <c r="J1" s="194" t="s">
        <v>66</v>
      </c>
      <c r="K1" s="195" t="s">
        <v>67</v>
      </c>
      <c r="L1" s="195" t="s">
        <v>68</v>
      </c>
      <c r="M1" s="196" t="s">
        <v>69</v>
      </c>
      <c r="N1" s="196" t="s">
        <v>70</v>
      </c>
      <c r="O1" s="197" t="s">
        <v>11</v>
      </c>
    </row>
    <row r="2" spans="1:15" ht="15" customHeight="1">
      <c r="A2" s="175">
        <v>1</v>
      </c>
      <c r="B2" s="175">
        <v>1</v>
      </c>
      <c r="C2" s="175">
        <v>4</v>
      </c>
      <c r="D2" s="175">
        <v>4</v>
      </c>
      <c r="E2" s="176">
        <v>11</v>
      </c>
      <c r="F2" s="175">
        <v>3</v>
      </c>
      <c r="G2" s="179">
        <v>1</v>
      </c>
      <c r="H2" s="178">
        <v>19</v>
      </c>
      <c r="I2" s="178">
        <v>44.3</v>
      </c>
      <c r="J2" s="17">
        <v>44.3</v>
      </c>
      <c r="K2" s="178">
        <v>45000</v>
      </c>
      <c r="L2" s="198">
        <f>K2*J2</f>
        <v>1993499.9999999998</v>
      </c>
      <c r="M2" s="17">
        <f>Шахматка!K92</f>
        <v>54500</v>
      </c>
      <c r="N2" s="17">
        <f t="shared" ref="N2:N65" si="0">M2*J2</f>
        <v>2414350</v>
      </c>
      <c r="O2" s="199" t="s">
        <v>27</v>
      </c>
    </row>
    <row r="3" spans="1:15" ht="15" customHeight="1">
      <c r="A3" s="175">
        <v>1</v>
      </c>
      <c r="B3" s="175">
        <v>1</v>
      </c>
      <c r="C3" s="175">
        <v>3</v>
      </c>
      <c r="D3" s="175">
        <v>3</v>
      </c>
      <c r="E3" s="180">
        <v>10</v>
      </c>
      <c r="F3" s="175">
        <v>3</v>
      </c>
      <c r="G3" s="179">
        <v>1</v>
      </c>
      <c r="H3" s="178">
        <v>18.600000000000001</v>
      </c>
      <c r="I3" s="178">
        <v>45.4</v>
      </c>
      <c r="J3" s="17">
        <v>45.4</v>
      </c>
      <c r="K3" s="178">
        <v>45000</v>
      </c>
      <c r="L3" s="198">
        <f>K3*J3</f>
        <v>2043000</v>
      </c>
      <c r="M3" s="17">
        <f>Шахматка!H92</f>
        <v>53500</v>
      </c>
      <c r="N3" s="17">
        <f t="shared" si="0"/>
        <v>2428900</v>
      </c>
      <c r="O3" s="199" t="s">
        <v>27</v>
      </c>
    </row>
    <row r="4" spans="1:15" ht="15" customHeight="1">
      <c r="A4" s="175">
        <v>1</v>
      </c>
      <c r="B4" s="175">
        <v>1</v>
      </c>
      <c r="C4" s="175">
        <v>3</v>
      </c>
      <c r="D4" s="175">
        <v>3</v>
      </c>
      <c r="E4" s="176">
        <v>17</v>
      </c>
      <c r="F4" s="175">
        <v>4</v>
      </c>
      <c r="G4" s="179">
        <v>1</v>
      </c>
      <c r="H4" s="178">
        <v>18.600000000000001</v>
      </c>
      <c r="I4" s="178">
        <v>45.4</v>
      </c>
      <c r="J4" s="17">
        <v>45.4</v>
      </c>
      <c r="K4" s="178">
        <v>48500</v>
      </c>
      <c r="L4" s="198">
        <f>K4*J4</f>
        <v>2201900</v>
      </c>
      <c r="M4" s="17">
        <f>Шахматка!H92</f>
        <v>53500</v>
      </c>
      <c r="N4" s="17">
        <f t="shared" si="0"/>
        <v>2428900</v>
      </c>
      <c r="O4" s="199" t="s">
        <v>27</v>
      </c>
    </row>
    <row r="5" spans="1:15" ht="15" customHeight="1">
      <c r="A5" s="191">
        <v>1</v>
      </c>
      <c r="B5" s="191">
        <v>1</v>
      </c>
      <c r="C5" s="191">
        <v>3</v>
      </c>
      <c r="D5" s="191">
        <v>3</v>
      </c>
      <c r="E5" s="180">
        <v>38</v>
      </c>
      <c r="F5" s="191">
        <v>7</v>
      </c>
      <c r="G5" s="192">
        <v>1</v>
      </c>
      <c r="H5" s="193">
        <v>18.600000000000001</v>
      </c>
      <c r="I5" s="193">
        <v>45.4</v>
      </c>
      <c r="J5" s="206">
        <v>45.4</v>
      </c>
      <c r="K5" s="207"/>
      <c r="L5" s="208"/>
      <c r="M5" s="206">
        <f>Шахматка!H94</f>
        <v>55500</v>
      </c>
      <c r="N5" s="206">
        <f t="shared" si="0"/>
        <v>2519700</v>
      </c>
      <c r="O5" s="199" t="s">
        <v>27</v>
      </c>
    </row>
    <row r="6" spans="1:15" ht="15" customHeight="1">
      <c r="A6" s="175">
        <v>1</v>
      </c>
      <c r="B6" s="175">
        <v>1</v>
      </c>
      <c r="C6" s="175">
        <v>3</v>
      </c>
      <c r="D6" s="175">
        <v>3</v>
      </c>
      <c r="E6" s="176">
        <v>45</v>
      </c>
      <c r="F6" s="175">
        <v>8</v>
      </c>
      <c r="G6" s="179">
        <v>1</v>
      </c>
      <c r="H6" s="178">
        <v>18.600000000000001</v>
      </c>
      <c r="I6" s="178">
        <v>45.4</v>
      </c>
      <c r="J6" s="17">
        <v>45.4</v>
      </c>
      <c r="K6" s="178">
        <v>48500</v>
      </c>
      <c r="L6" s="198">
        <f t="shared" ref="L6:L44" si="1">K6*J6</f>
        <v>2201900</v>
      </c>
      <c r="M6" s="17">
        <f>Шахматка!H94</f>
        <v>55500</v>
      </c>
      <c r="N6" s="17">
        <f t="shared" si="0"/>
        <v>2519700</v>
      </c>
      <c r="O6" s="199" t="s">
        <v>27</v>
      </c>
    </row>
    <row r="7" spans="1:15" s="167" customFormat="1" ht="15" hidden="1" customHeight="1">
      <c r="A7" s="181">
        <v>1</v>
      </c>
      <c r="B7" s="181">
        <v>1</v>
      </c>
      <c r="C7" s="181">
        <v>5</v>
      </c>
      <c r="D7" s="181">
        <v>5</v>
      </c>
      <c r="E7" s="176">
        <v>68</v>
      </c>
      <c r="F7" s="181">
        <v>11</v>
      </c>
      <c r="G7" s="182">
        <v>1</v>
      </c>
      <c r="H7" s="183">
        <v>19</v>
      </c>
      <c r="I7" s="183">
        <v>47.6</v>
      </c>
      <c r="J7" s="17">
        <v>47.6</v>
      </c>
      <c r="K7" s="183">
        <v>49500</v>
      </c>
      <c r="L7" s="200">
        <f t="shared" si="1"/>
        <v>2356200</v>
      </c>
      <c r="M7" s="17">
        <v>48000</v>
      </c>
      <c r="N7" s="17">
        <f t="shared" si="0"/>
        <v>2284800</v>
      </c>
      <c r="O7" s="201" t="s">
        <v>71</v>
      </c>
    </row>
    <row r="8" spans="1:15" s="167" customFormat="1" ht="15" hidden="1" customHeight="1">
      <c r="A8" s="181">
        <v>1</v>
      </c>
      <c r="B8" s="181">
        <v>1</v>
      </c>
      <c r="C8" s="181">
        <v>4</v>
      </c>
      <c r="D8" s="181">
        <v>4</v>
      </c>
      <c r="E8" s="176">
        <v>81</v>
      </c>
      <c r="F8" s="181">
        <v>13</v>
      </c>
      <c r="G8" s="182">
        <v>1</v>
      </c>
      <c r="H8" s="183">
        <v>19</v>
      </c>
      <c r="I8" s="183">
        <v>45.9</v>
      </c>
      <c r="J8" s="17">
        <v>45.9</v>
      </c>
      <c r="K8" s="178">
        <v>49500</v>
      </c>
      <c r="L8" s="198">
        <f t="shared" si="1"/>
        <v>2272050</v>
      </c>
      <c r="M8" s="17">
        <v>51500</v>
      </c>
      <c r="N8" s="17">
        <f t="shared" si="0"/>
        <v>2363850</v>
      </c>
      <c r="O8" s="201" t="s">
        <v>71</v>
      </c>
    </row>
    <row r="9" spans="1:15" s="167" customFormat="1" hidden="1">
      <c r="A9" s="184">
        <v>1</v>
      </c>
      <c r="B9" s="184">
        <v>1</v>
      </c>
      <c r="C9" s="184">
        <v>1</v>
      </c>
      <c r="D9" s="184">
        <v>1</v>
      </c>
      <c r="E9" s="185">
        <v>8</v>
      </c>
      <c r="F9" s="184">
        <v>3</v>
      </c>
      <c r="G9" s="185">
        <v>1</v>
      </c>
      <c r="H9" s="186">
        <v>19.5</v>
      </c>
      <c r="I9" s="186">
        <v>46.5</v>
      </c>
      <c r="J9" s="8">
        <v>46.5</v>
      </c>
      <c r="K9" s="186">
        <v>40000</v>
      </c>
      <c r="L9" s="202">
        <f t="shared" si="1"/>
        <v>1860000</v>
      </c>
      <c r="M9" s="8">
        <f>K9</f>
        <v>40000</v>
      </c>
      <c r="N9" s="8">
        <f t="shared" si="0"/>
        <v>1860000</v>
      </c>
      <c r="O9" s="203" t="s">
        <v>71</v>
      </c>
    </row>
    <row r="10" spans="1:15" s="167" customFormat="1" hidden="1">
      <c r="A10" s="184">
        <v>1</v>
      </c>
      <c r="B10" s="184">
        <v>1</v>
      </c>
      <c r="C10" s="184">
        <v>2</v>
      </c>
      <c r="D10" s="184">
        <v>2</v>
      </c>
      <c r="E10" s="185">
        <v>9</v>
      </c>
      <c r="F10" s="184">
        <v>3</v>
      </c>
      <c r="G10" s="13">
        <v>1</v>
      </c>
      <c r="H10" s="186">
        <v>18.899999999999999</v>
      </c>
      <c r="I10" s="186">
        <v>46.6</v>
      </c>
      <c r="J10" s="8">
        <v>46.6</v>
      </c>
      <c r="K10" s="186">
        <v>40000</v>
      </c>
      <c r="L10" s="202">
        <f t="shared" si="1"/>
        <v>1864000</v>
      </c>
      <c r="M10" s="8">
        <f>K10</f>
        <v>40000</v>
      </c>
      <c r="N10" s="8">
        <f t="shared" si="0"/>
        <v>1864000</v>
      </c>
      <c r="O10" s="203" t="s">
        <v>71</v>
      </c>
    </row>
    <row r="11" spans="1:15" s="15" customFormat="1" ht="15" customHeight="1">
      <c r="A11" s="175">
        <v>1</v>
      </c>
      <c r="B11" s="175">
        <v>1</v>
      </c>
      <c r="C11" s="175">
        <v>3</v>
      </c>
      <c r="D11" s="175">
        <v>3</v>
      </c>
      <c r="E11" s="176">
        <v>59</v>
      </c>
      <c r="F11" s="175">
        <v>10</v>
      </c>
      <c r="G11" s="177">
        <v>1</v>
      </c>
      <c r="H11" s="178">
        <v>18.600000000000001</v>
      </c>
      <c r="I11" s="178">
        <v>45.4</v>
      </c>
      <c r="J11" s="17">
        <v>45.4</v>
      </c>
      <c r="K11" s="178">
        <v>48500</v>
      </c>
      <c r="L11" s="198">
        <f t="shared" si="1"/>
        <v>2201900</v>
      </c>
      <c r="M11" s="17">
        <f>Шахматка!H94</f>
        <v>55500</v>
      </c>
      <c r="N11" s="17">
        <f t="shared" si="0"/>
        <v>2519700</v>
      </c>
      <c r="O11" s="199" t="s">
        <v>27</v>
      </c>
    </row>
    <row r="12" spans="1:15" ht="15" customHeight="1">
      <c r="A12" s="175">
        <v>1</v>
      </c>
      <c r="B12" s="175">
        <v>1</v>
      </c>
      <c r="C12" s="175">
        <v>3</v>
      </c>
      <c r="D12" s="175">
        <v>3</v>
      </c>
      <c r="E12" s="176">
        <v>87</v>
      </c>
      <c r="F12" s="175">
        <v>14</v>
      </c>
      <c r="G12" s="179">
        <v>1</v>
      </c>
      <c r="H12" s="178">
        <v>18.600000000000001</v>
      </c>
      <c r="I12" s="178">
        <v>45.4</v>
      </c>
      <c r="J12" s="17">
        <v>45.4</v>
      </c>
      <c r="K12" s="178">
        <v>48500</v>
      </c>
      <c r="L12" s="198">
        <f t="shared" si="1"/>
        <v>2201900</v>
      </c>
      <c r="M12" s="17">
        <f>Шахматка!H94</f>
        <v>55500</v>
      </c>
      <c r="N12" s="17">
        <f t="shared" si="0"/>
        <v>2519700</v>
      </c>
      <c r="O12" s="199" t="s">
        <v>27</v>
      </c>
    </row>
    <row r="13" spans="1:15" s="167" customFormat="1" hidden="1">
      <c r="A13" s="184">
        <v>1</v>
      </c>
      <c r="B13" s="184">
        <v>1</v>
      </c>
      <c r="C13" s="184">
        <v>5</v>
      </c>
      <c r="D13" s="184">
        <v>5</v>
      </c>
      <c r="E13" s="185">
        <v>12</v>
      </c>
      <c r="F13" s="184">
        <v>3</v>
      </c>
      <c r="G13" s="185">
        <v>1</v>
      </c>
      <c r="H13" s="186">
        <v>19</v>
      </c>
      <c r="I13" s="186">
        <v>46</v>
      </c>
      <c r="J13" s="8">
        <v>46</v>
      </c>
      <c r="K13" s="202">
        <v>44000</v>
      </c>
      <c r="L13" s="202">
        <f t="shared" si="1"/>
        <v>2024000</v>
      </c>
      <c r="M13" s="8">
        <f>K13</f>
        <v>44000</v>
      </c>
      <c r="N13" s="8">
        <f t="shared" si="0"/>
        <v>2024000</v>
      </c>
      <c r="O13" s="203" t="s">
        <v>71</v>
      </c>
    </row>
    <row r="14" spans="1:15" s="15" customFormat="1" ht="15" customHeight="1">
      <c r="A14" s="175">
        <v>1</v>
      </c>
      <c r="B14" s="175">
        <v>1</v>
      </c>
      <c r="C14" s="175">
        <v>3</v>
      </c>
      <c r="D14" s="175">
        <v>3</v>
      </c>
      <c r="E14" s="176">
        <v>94</v>
      </c>
      <c r="F14" s="175">
        <v>15</v>
      </c>
      <c r="G14" s="179">
        <v>1</v>
      </c>
      <c r="H14" s="178">
        <v>18.600000000000001</v>
      </c>
      <c r="I14" s="178">
        <v>45.4</v>
      </c>
      <c r="J14" s="17">
        <v>45.4</v>
      </c>
      <c r="K14" s="178">
        <v>48500</v>
      </c>
      <c r="L14" s="198">
        <f t="shared" si="1"/>
        <v>2201900</v>
      </c>
      <c r="M14" s="17">
        <f>Шахматка!H94</f>
        <v>55500</v>
      </c>
      <c r="N14" s="17">
        <f t="shared" si="0"/>
        <v>2519700</v>
      </c>
      <c r="O14" s="199" t="s">
        <v>27</v>
      </c>
    </row>
    <row r="15" spans="1:15" ht="15" customHeight="1">
      <c r="A15" s="175">
        <v>1</v>
      </c>
      <c r="B15" s="175">
        <v>1</v>
      </c>
      <c r="C15" s="175">
        <v>3</v>
      </c>
      <c r="D15" s="175">
        <v>3</v>
      </c>
      <c r="E15" s="176">
        <v>101</v>
      </c>
      <c r="F15" s="175">
        <v>16</v>
      </c>
      <c r="G15" s="179">
        <v>1</v>
      </c>
      <c r="H15" s="178">
        <v>18.600000000000001</v>
      </c>
      <c r="I15" s="178">
        <v>45.4</v>
      </c>
      <c r="J15" s="17">
        <v>45.4</v>
      </c>
      <c r="K15" s="178">
        <v>48500</v>
      </c>
      <c r="L15" s="198">
        <f t="shared" si="1"/>
        <v>2201900</v>
      </c>
      <c r="M15" s="17">
        <f>Шахматка!H94</f>
        <v>55500</v>
      </c>
      <c r="N15" s="17">
        <f t="shared" si="0"/>
        <v>2519700</v>
      </c>
      <c r="O15" s="199" t="s">
        <v>27</v>
      </c>
    </row>
    <row r="16" spans="1:15" ht="15" customHeight="1">
      <c r="A16" s="175">
        <v>1</v>
      </c>
      <c r="B16" s="175">
        <v>3</v>
      </c>
      <c r="C16" s="175">
        <v>6</v>
      </c>
      <c r="D16" s="175">
        <v>17</v>
      </c>
      <c r="E16" s="176">
        <v>177</v>
      </c>
      <c r="F16" s="175">
        <v>3</v>
      </c>
      <c r="G16" s="179">
        <v>1</v>
      </c>
      <c r="H16" s="178">
        <v>19.5</v>
      </c>
      <c r="I16" s="178">
        <v>45.7</v>
      </c>
      <c r="J16" s="17">
        <v>45.7</v>
      </c>
      <c r="K16" s="178">
        <v>45000</v>
      </c>
      <c r="L16" s="198">
        <f t="shared" si="1"/>
        <v>2056500.0000000002</v>
      </c>
      <c r="M16" s="17">
        <f>Шахматка!AZ92</f>
        <v>47000</v>
      </c>
      <c r="N16" s="17">
        <f t="shared" si="0"/>
        <v>2147900</v>
      </c>
      <c r="O16" s="199" t="s">
        <v>27</v>
      </c>
    </row>
    <row r="17" spans="1:15" s="95" customFormat="1" ht="15" customHeight="1">
      <c r="A17" s="175">
        <v>1</v>
      </c>
      <c r="B17" s="175">
        <v>3</v>
      </c>
      <c r="C17" s="175">
        <v>6</v>
      </c>
      <c r="D17" s="175">
        <v>17</v>
      </c>
      <c r="E17" s="176">
        <v>183</v>
      </c>
      <c r="F17" s="175">
        <v>4</v>
      </c>
      <c r="G17" s="179">
        <v>1</v>
      </c>
      <c r="H17" s="178">
        <v>19.5</v>
      </c>
      <c r="I17" s="178">
        <v>45.7</v>
      </c>
      <c r="J17" s="17">
        <v>45.7</v>
      </c>
      <c r="K17" s="178">
        <v>45000</v>
      </c>
      <c r="L17" s="198">
        <f t="shared" si="1"/>
        <v>2056500.0000000002</v>
      </c>
      <c r="M17" s="17">
        <f>Шахматка!AZ92</f>
        <v>47000</v>
      </c>
      <c r="N17" s="17">
        <f t="shared" si="0"/>
        <v>2147900</v>
      </c>
      <c r="O17" s="199" t="s">
        <v>27</v>
      </c>
    </row>
    <row r="18" spans="1:15" ht="15" customHeight="1">
      <c r="A18" s="175">
        <v>1</v>
      </c>
      <c r="B18" s="175">
        <v>3</v>
      </c>
      <c r="C18" s="175">
        <v>6</v>
      </c>
      <c r="D18" s="175">
        <v>17</v>
      </c>
      <c r="E18" s="176">
        <v>189</v>
      </c>
      <c r="F18" s="175">
        <v>5</v>
      </c>
      <c r="G18" s="179">
        <v>1</v>
      </c>
      <c r="H18" s="178">
        <v>19.5</v>
      </c>
      <c r="I18" s="178">
        <v>45.7</v>
      </c>
      <c r="J18" s="17">
        <v>45.7</v>
      </c>
      <c r="K18" s="178">
        <v>45000</v>
      </c>
      <c r="L18" s="198">
        <f t="shared" si="1"/>
        <v>2056500.0000000002</v>
      </c>
      <c r="M18" s="17">
        <f>Шахматка!AZ92</f>
        <v>47000</v>
      </c>
      <c r="N18" s="17">
        <f t="shared" si="0"/>
        <v>2147900</v>
      </c>
      <c r="O18" s="199" t="s">
        <v>27</v>
      </c>
    </row>
    <row r="19" spans="1:15" s="15" customFormat="1" ht="15" customHeight="1">
      <c r="A19" s="175">
        <v>1</v>
      </c>
      <c r="B19" s="175">
        <v>3</v>
      </c>
      <c r="C19" s="175">
        <v>6</v>
      </c>
      <c r="D19" s="175">
        <v>17</v>
      </c>
      <c r="E19" s="176">
        <v>195</v>
      </c>
      <c r="F19" s="175">
        <v>6</v>
      </c>
      <c r="G19" s="179">
        <v>1</v>
      </c>
      <c r="H19" s="178">
        <v>19.5</v>
      </c>
      <c r="I19" s="178">
        <v>45.7</v>
      </c>
      <c r="J19" s="17">
        <v>45.7</v>
      </c>
      <c r="K19" s="178">
        <v>45000</v>
      </c>
      <c r="L19" s="198">
        <f t="shared" si="1"/>
        <v>2056500.0000000002</v>
      </c>
      <c r="M19" s="17">
        <f>Шахматка!AZ94</f>
        <v>47500</v>
      </c>
      <c r="N19" s="17">
        <f t="shared" si="0"/>
        <v>2170750</v>
      </c>
      <c r="O19" s="199" t="s">
        <v>27</v>
      </c>
    </row>
    <row r="20" spans="1:15" s="168" customFormat="1" ht="15" hidden="1" customHeight="1">
      <c r="A20" s="187">
        <v>1</v>
      </c>
      <c r="B20" s="187">
        <v>2</v>
      </c>
      <c r="C20" s="187">
        <v>3</v>
      </c>
      <c r="D20" s="187">
        <v>10</v>
      </c>
      <c r="E20" s="188">
        <v>152</v>
      </c>
      <c r="F20" s="187">
        <v>13</v>
      </c>
      <c r="G20" s="188">
        <v>2</v>
      </c>
      <c r="H20" s="189">
        <v>35.200000000000003</v>
      </c>
      <c r="I20" s="189">
        <v>72.2</v>
      </c>
      <c r="J20" s="204">
        <v>72.2</v>
      </c>
      <c r="K20" s="178">
        <v>49500</v>
      </c>
      <c r="L20" s="198">
        <f t="shared" si="1"/>
        <v>3573900</v>
      </c>
      <c r="M20" s="204">
        <v>49500</v>
      </c>
      <c r="N20" s="204">
        <f t="shared" si="0"/>
        <v>3573900</v>
      </c>
      <c r="O20" s="205" t="s">
        <v>72</v>
      </c>
    </row>
    <row r="21" spans="1:15" s="167" customFormat="1" hidden="1">
      <c r="A21" s="184">
        <v>1</v>
      </c>
      <c r="B21" s="184">
        <v>1</v>
      </c>
      <c r="C21" s="184">
        <v>7</v>
      </c>
      <c r="D21" s="184">
        <v>7</v>
      </c>
      <c r="E21" s="185">
        <v>21</v>
      </c>
      <c r="F21" s="184">
        <v>4</v>
      </c>
      <c r="G21" s="13">
        <v>1</v>
      </c>
      <c r="H21" s="186">
        <v>19.5</v>
      </c>
      <c r="I21" s="186">
        <v>48.7</v>
      </c>
      <c r="J21" s="8">
        <v>48.7</v>
      </c>
      <c r="K21" s="186">
        <v>38000</v>
      </c>
      <c r="L21" s="202">
        <f t="shared" si="1"/>
        <v>1850600</v>
      </c>
      <c r="M21" s="8">
        <f>K21</f>
        <v>38000</v>
      </c>
      <c r="N21" s="8">
        <f t="shared" si="0"/>
        <v>1850600</v>
      </c>
      <c r="O21" s="203" t="s">
        <v>71</v>
      </c>
    </row>
    <row r="22" spans="1:15" s="168" customFormat="1" ht="15" hidden="1" customHeight="1">
      <c r="A22" s="187">
        <v>1</v>
      </c>
      <c r="B22" s="187">
        <v>2</v>
      </c>
      <c r="C22" s="187">
        <v>1</v>
      </c>
      <c r="D22" s="187">
        <v>8</v>
      </c>
      <c r="E22" s="188">
        <v>158</v>
      </c>
      <c r="F22" s="187">
        <v>15</v>
      </c>
      <c r="G22" s="188">
        <v>3</v>
      </c>
      <c r="H22" s="189">
        <v>55.8</v>
      </c>
      <c r="I22" s="189">
        <v>103.5</v>
      </c>
      <c r="J22" s="204">
        <v>103.5</v>
      </c>
      <c r="K22" s="178">
        <v>43000</v>
      </c>
      <c r="L22" s="198">
        <f t="shared" si="1"/>
        <v>4450500</v>
      </c>
      <c r="M22" s="204">
        <v>41000</v>
      </c>
      <c r="N22" s="204">
        <f t="shared" si="0"/>
        <v>4243500</v>
      </c>
      <c r="O22" s="205" t="s">
        <v>72</v>
      </c>
    </row>
    <row r="23" spans="1:15" s="167" customFormat="1" hidden="1">
      <c r="A23" s="184">
        <v>1</v>
      </c>
      <c r="B23" s="184">
        <v>1</v>
      </c>
      <c r="C23" s="184">
        <v>2</v>
      </c>
      <c r="D23" s="184">
        <v>2</v>
      </c>
      <c r="E23" s="185">
        <v>23</v>
      </c>
      <c r="F23" s="184">
        <v>5</v>
      </c>
      <c r="G23" s="13">
        <v>1</v>
      </c>
      <c r="H23" s="186">
        <v>18.899999999999999</v>
      </c>
      <c r="I23" s="186">
        <v>48.2</v>
      </c>
      <c r="J23" s="8">
        <v>48.2</v>
      </c>
      <c r="K23" s="202">
        <v>43500</v>
      </c>
      <c r="L23" s="202">
        <f t="shared" si="1"/>
        <v>2096700.0000000002</v>
      </c>
      <c r="M23" s="8">
        <f>K23</f>
        <v>43500</v>
      </c>
      <c r="N23" s="8">
        <f t="shared" si="0"/>
        <v>2096700.0000000002</v>
      </c>
      <c r="O23" s="203" t="s">
        <v>71</v>
      </c>
    </row>
    <row r="24" spans="1:15" s="167" customFormat="1" hidden="1">
      <c r="A24" s="184">
        <v>1</v>
      </c>
      <c r="B24" s="184">
        <v>1</v>
      </c>
      <c r="C24" s="184">
        <v>3</v>
      </c>
      <c r="D24" s="184">
        <v>3</v>
      </c>
      <c r="E24" s="185">
        <v>24</v>
      </c>
      <c r="F24" s="184">
        <v>5</v>
      </c>
      <c r="G24" s="13">
        <v>1</v>
      </c>
      <c r="H24" s="186">
        <v>18.600000000000001</v>
      </c>
      <c r="I24" s="186">
        <v>45.4</v>
      </c>
      <c r="J24" s="8">
        <v>45.4</v>
      </c>
      <c r="K24" s="186">
        <v>46000</v>
      </c>
      <c r="L24" s="202">
        <f t="shared" si="1"/>
        <v>2088400</v>
      </c>
      <c r="M24" s="8">
        <f>K24</f>
        <v>46000</v>
      </c>
      <c r="N24" s="8">
        <f t="shared" si="0"/>
        <v>2088400</v>
      </c>
      <c r="O24" s="203" t="s">
        <v>71</v>
      </c>
    </row>
    <row r="25" spans="1:15" s="167" customFormat="1" ht="14.25" hidden="1" customHeight="1">
      <c r="A25" s="184">
        <v>1</v>
      </c>
      <c r="B25" s="184">
        <v>1</v>
      </c>
      <c r="C25" s="184">
        <v>2</v>
      </c>
      <c r="D25" s="184">
        <v>2</v>
      </c>
      <c r="E25" s="185">
        <v>30</v>
      </c>
      <c r="F25" s="184">
        <v>6</v>
      </c>
      <c r="G25" s="13">
        <v>1</v>
      </c>
      <c r="H25" s="186">
        <v>18.899999999999999</v>
      </c>
      <c r="I25" s="186">
        <v>48.2</v>
      </c>
      <c r="J25" s="8">
        <v>48.2</v>
      </c>
      <c r="K25" s="186">
        <v>40500</v>
      </c>
      <c r="L25" s="202">
        <f t="shared" si="1"/>
        <v>1952100</v>
      </c>
      <c r="M25" s="8">
        <f>K25</f>
        <v>40500</v>
      </c>
      <c r="N25" s="8">
        <f t="shared" si="0"/>
        <v>1952100</v>
      </c>
      <c r="O25" s="203" t="s">
        <v>71</v>
      </c>
    </row>
    <row r="26" spans="1:15" s="168" customFormat="1" ht="15" hidden="1" customHeight="1">
      <c r="A26" s="187">
        <v>1</v>
      </c>
      <c r="B26" s="187">
        <v>3</v>
      </c>
      <c r="C26" s="187">
        <v>6</v>
      </c>
      <c r="D26" s="187">
        <v>17</v>
      </c>
      <c r="E26" s="188">
        <v>171</v>
      </c>
      <c r="F26" s="187">
        <v>2</v>
      </c>
      <c r="G26" s="190">
        <v>1</v>
      </c>
      <c r="H26" s="189">
        <v>19.5</v>
      </c>
      <c r="I26" s="189">
        <v>45.7</v>
      </c>
      <c r="J26" s="204">
        <v>45.7</v>
      </c>
      <c r="K26" s="178">
        <v>45000</v>
      </c>
      <c r="L26" s="198">
        <f t="shared" si="1"/>
        <v>2056500.0000000002</v>
      </c>
      <c r="M26" s="204">
        <v>41000</v>
      </c>
      <c r="N26" s="204">
        <f t="shared" si="0"/>
        <v>1873700.0000000002</v>
      </c>
      <c r="O26" s="205" t="s">
        <v>72</v>
      </c>
    </row>
    <row r="27" spans="1:15" ht="15" customHeight="1">
      <c r="A27" s="175">
        <v>1</v>
      </c>
      <c r="B27" s="175">
        <v>3</v>
      </c>
      <c r="C27" s="175">
        <v>6</v>
      </c>
      <c r="D27" s="175">
        <v>17</v>
      </c>
      <c r="E27" s="180">
        <v>201</v>
      </c>
      <c r="F27" s="175">
        <v>7</v>
      </c>
      <c r="G27" s="179">
        <v>1</v>
      </c>
      <c r="H27" s="178">
        <v>19.5</v>
      </c>
      <c r="I27" s="178">
        <v>45.7</v>
      </c>
      <c r="J27" s="17">
        <v>45.7</v>
      </c>
      <c r="K27" s="178">
        <v>45000</v>
      </c>
      <c r="L27" s="198">
        <f t="shared" si="1"/>
        <v>2056500.0000000002</v>
      </c>
      <c r="M27" s="17">
        <f>Шахматка!AZ94</f>
        <v>47500</v>
      </c>
      <c r="N27" s="17">
        <f t="shared" si="0"/>
        <v>2170750</v>
      </c>
      <c r="O27" s="199" t="s">
        <v>27</v>
      </c>
    </row>
    <row r="28" spans="1:15" ht="15" customHeight="1">
      <c r="A28" s="175">
        <v>1</v>
      </c>
      <c r="B28" s="175">
        <v>3</v>
      </c>
      <c r="C28" s="175">
        <v>6</v>
      </c>
      <c r="D28" s="175">
        <v>17</v>
      </c>
      <c r="E28" s="176">
        <v>207</v>
      </c>
      <c r="F28" s="175">
        <v>8</v>
      </c>
      <c r="G28" s="179">
        <v>1</v>
      </c>
      <c r="H28" s="178">
        <v>19.5</v>
      </c>
      <c r="I28" s="178">
        <v>45.7</v>
      </c>
      <c r="J28" s="17">
        <v>45.7</v>
      </c>
      <c r="K28" s="178">
        <v>45000</v>
      </c>
      <c r="L28" s="198">
        <f t="shared" si="1"/>
        <v>2056500.0000000002</v>
      </c>
      <c r="M28" s="17">
        <f>Шахматка!AZ94</f>
        <v>47500</v>
      </c>
      <c r="N28" s="17">
        <f t="shared" si="0"/>
        <v>2170750</v>
      </c>
      <c r="O28" s="199" t="s">
        <v>27</v>
      </c>
    </row>
    <row r="29" spans="1:15" ht="15" customHeight="1">
      <c r="A29" s="175">
        <v>1</v>
      </c>
      <c r="B29" s="175">
        <v>3</v>
      </c>
      <c r="C29" s="175">
        <v>6</v>
      </c>
      <c r="D29" s="175">
        <v>17</v>
      </c>
      <c r="E29" s="180">
        <v>213</v>
      </c>
      <c r="F29" s="175">
        <v>9</v>
      </c>
      <c r="G29" s="179">
        <v>1</v>
      </c>
      <c r="H29" s="178">
        <v>19.5</v>
      </c>
      <c r="I29" s="178">
        <v>45.7</v>
      </c>
      <c r="J29" s="17">
        <v>45.7</v>
      </c>
      <c r="K29" s="178">
        <v>45000</v>
      </c>
      <c r="L29" s="198">
        <f t="shared" si="1"/>
        <v>2056500.0000000002</v>
      </c>
      <c r="M29" s="17">
        <f>Шахматка!AZ94</f>
        <v>47500</v>
      </c>
      <c r="N29" s="17">
        <f t="shared" si="0"/>
        <v>2170750</v>
      </c>
      <c r="O29" s="199" t="s">
        <v>27</v>
      </c>
    </row>
    <row r="30" spans="1:15" s="167" customFormat="1" hidden="1">
      <c r="A30" s="184">
        <v>1</v>
      </c>
      <c r="B30" s="184">
        <v>1</v>
      </c>
      <c r="C30" s="184">
        <v>3</v>
      </c>
      <c r="D30" s="184">
        <v>3</v>
      </c>
      <c r="E30" s="185">
        <v>38</v>
      </c>
      <c r="F30" s="184">
        <v>7</v>
      </c>
      <c r="G30" s="13">
        <v>1</v>
      </c>
      <c r="H30" s="186">
        <v>18.600000000000001</v>
      </c>
      <c r="I30" s="186">
        <v>43.5</v>
      </c>
      <c r="J30" s="8">
        <v>43.5</v>
      </c>
      <c r="K30" s="186">
        <v>33364.620000000003</v>
      </c>
      <c r="L30" s="202">
        <f t="shared" si="1"/>
        <v>1451360.9700000002</v>
      </c>
      <c r="M30" s="8">
        <f>K30</f>
        <v>33364.620000000003</v>
      </c>
      <c r="N30" s="8">
        <f t="shared" si="0"/>
        <v>1451360.9700000002</v>
      </c>
      <c r="O30" s="203" t="s">
        <v>71</v>
      </c>
    </row>
    <row r="31" spans="1:15" s="168" customFormat="1" ht="15" hidden="1" customHeight="1">
      <c r="A31" s="187">
        <v>1</v>
      </c>
      <c r="B31" s="187">
        <v>3</v>
      </c>
      <c r="C31" s="187">
        <v>2</v>
      </c>
      <c r="D31" s="187">
        <v>13</v>
      </c>
      <c r="E31" s="188">
        <v>191</v>
      </c>
      <c r="F31" s="187">
        <v>6</v>
      </c>
      <c r="G31" s="190">
        <v>2</v>
      </c>
      <c r="H31" s="189">
        <v>35.299999999999997</v>
      </c>
      <c r="I31" s="189">
        <v>76.099999999999994</v>
      </c>
      <c r="J31" s="204">
        <v>76.099999999999994</v>
      </c>
      <c r="K31" s="178">
        <v>49000</v>
      </c>
      <c r="L31" s="198">
        <f t="shared" si="1"/>
        <v>3728899.9999999995</v>
      </c>
      <c r="M31" s="204">
        <v>48500</v>
      </c>
      <c r="N31" s="204">
        <f t="shared" si="0"/>
        <v>3690849.9999999995</v>
      </c>
      <c r="O31" s="205" t="s">
        <v>38</v>
      </c>
    </row>
    <row r="32" spans="1:15" ht="15" customHeight="1">
      <c r="A32" s="175">
        <v>1</v>
      </c>
      <c r="B32" s="175">
        <v>3</v>
      </c>
      <c r="C32" s="175">
        <v>6</v>
      </c>
      <c r="D32" s="175">
        <v>17</v>
      </c>
      <c r="E32" s="176">
        <v>219</v>
      </c>
      <c r="F32" s="175">
        <v>10</v>
      </c>
      <c r="G32" s="179">
        <v>1</v>
      </c>
      <c r="H32" s="178">
        <v>19.5</v>
      </c>
      <c r="I32" s="178">
        <v>45.7</v>
      </c>
      <c r="J32" s="17">
        <v>45.7</v>
      </c>
      <c r="K32" s="178">
        <v>44500</v>
      </c>
      <c r="L32" s="198">
        <f t="shared" si="1"/>
        <v>2033650.0000000002</v>
      </c>
      <c r="M32" s="17">
        <f>Шахматка!AZ94</f>
        <v>47500</v>
      </c>
      <c r="N32" s="17">
        <f t="shared" si="0"/>
        <v>2170750</v>
      </c>
      <c r="O32" s="199" t="s">
        <v>27</v>
      </c>
    </row>
    <row r="33" spans="1:15" ht="15" customHeight="1">
      <c r="A33" s="175">
        <v>1</v>
      </c>
      <c r="B33" s="175">
        <v>3</v>
      </c>
      <c r="C33" s="175">
        <v>6</v>
      </c>
      <c r="D33" s="175">
        <v>17</v>
      </c>
      <c r="E33" s="180">
        <v>225</v>
      </c>
      <c r="F33" s="175">
        <v>11</v>
      </c>
      <c r="G33" s="179">
        <v>1</v>
      </c>
      <c r="H33" s="178">
        <v>19.5</v>
      </c>
      <c r="I33" s="178">
        <v>45.7</v>
      </c>
      <c r="J33" s="17">
        <v>45.7</v>
      </c>
      <c r="K33" s="178">
        <v>44500</v>
      </c>
      <c r="L33" s="198">
        <f t="shared" si="1"/>
        <v>2033650.0000000002</v>
      </c>
      <c r="M33" s="17">
        <f>Шахматка!AZ94</f>
        <v>47500</v>
      </c>
      <c r="N33" s="17">
        <f t="shared" si="0"/>
        <v>2170750</v>
      </c>
      <c r="O33" s="199" t="s">
        <v>27</v>
      </c>
    </row>
    <row r="34" spans="1:15" ht="15" customHeight="1">
      <c r="A34" s="175">
        <v>1</v>
      </c>
      <c r="B34" s="175">
        <v>3</v>
      </c>
      <c r="C34" s="175">
        <v>6</v>
      </c>
      <c r="D34" s="175">
        <v>17</v>
      </c>
      <c r="E34" s="176">
        <v>231</v>
      </c>
      <c r="F34" s="175">
        <v>12</v>
      </c>
      <c r="G34" s="179">
        <v>1</v>
      </c>
      <c r="H34" s="178">
        <v>19.5</v>
      </c>
      <c r="I34" s="178">
        <v>45.7</v>
      </c>
      <c r="J34" s="17">
        <v>45.7</v>
      </c>
      <c r="K34" s="178">
        <v>44500</v>
      </c>
      <c r="L34" s="198">
        <f t="shared" si="1"/>
        <v>2033650.0000000002</v>
      </c>
      <c r="M34" s="17">
        <f>Шахматка!AZ94</f>
        <v>47500</v>
      </c>
      <c r="N34" s="17">
        <f t="shared" si="0"/>
        <v>2170750</v>
      </c>
      <c r="O34" s="199" t="s">
        <v>27</v>
      </c>
    </row>
    <row r="35" spans="1:15" ht="15" customHeight="1">
      <c r="A35" s="175">
        <v>1</v>
      </c>
      <c r="B35" s="175">
        <v>3</v>
      </c>
      <c r="C35" s="175">
        <v>6</v>
      </c>
      <c r="D35" s="175">
        <v>17</v>
      </c>
      <c r="E35" s="176">
        <v>237</v>
      </c>
      <c r="F35" s="175">
        <v>13</v>
      </c>
      <c r="G35" s="179">
        <v>1</v>
      </c>
      <c r="H35" s="178">
        <v>19.5</v>
      </c>
      <c r="I35" s="178">
        <v>45.7</v>
      </c>
      <c r="J35" s="17">
        <v>45.7</v>
      </c>
      <c r="K35" s="178">
        <v>44500</v>
      </c>
      <c r="L35" s="198">
        <f t="shared" si="1"/>
        <v>2033650.0000000002</v>
      </c>
      <c r="M35" s="17">
        <f>Шахматка!AZ94</f>
        <v>47500</v>
      </c>
      <c r="N35" s="17">
        <f t="shared" si="0"/>
        <v>2170750</v>
      </c>
      <c r="O35" s="199" t="s">
        <v>27</v>
      </c>
    </row>
    <row r="36" spans="1:15" s="167" customFormat="1" hidden="1">
      <c r="A36" s="184">
        <v>1</v>
      </c>
      <c r="B36" s="184">
        <v>1</v>
      </c>
      <c r="C36" s="184">
        <v>7</v>
      </c>
      <c r="D36" s="184">
        <v>7</v>
      </c>
      <c r="E36" s="185">
        <v>42</v>
      </c>
      <c r="F36" s="184">
        <v>7</v>
      </c>
      <c r="G36" s="13">
        <v>1</v>
      </c>
      <c r="H36" s="186">
        <v>19.5</v>
      </c>
      <c r="I36" s="186">
        <v>46</v>
      </c>
      <c r="J36" s="8">
        <v>46</v>
      </c>
      <c r="K36" s="186">
        <v>32871.96</v>
      </c>
      <c r="L36" s="202">
        <f t="shared" si="1"/>
        <v>1512110.16</v>
      </c>
      <c r="M36" s="8">
        <f>K36</f>
        <v>32871.96</v>
      </c>
      <c r="N36" s="8">
        <f t="shared" si="0"/>
        <v>1512110.16</v>
      </c>
      <c r="O36" s="203" t="s">
        <v>71</v>
      </c>
    </row>
    <row r="37" spans="1:15" s="15" customFormat="1" ht="15" customHeight="1">
      <c r="A37" s="175">
        <v>1</v>
      </c>
      <c r="B37" s="175">
        <v>3</v>
      </c>
      <c r="C37" s="175">
        <v>6</v>
      </c>
      <c r="D37" s="175">
        <v>17</v>
      </c>
      <c r="E37" s="176">
        <v>243</v>
      </c>
      <c r="F37" s="175">
        <v>14</v>
      </c>
      <c r="G37" s="179">
        <v>1</v>
      </c>
      <c r="H37" s="178">
        <v>19.5</v>
      </c>
      <c r="I37" s="178">
        <v>45.7</v>
      </c>
      <c r="J37" s="17">
        <v>45.7</v>
      </c>
      <c r="K37" s="178">
        <v>44500</v>
      </c>
      <c r="L37" s="198">
        <f t="shared" si="1"/>
        <v>2033650.0000000002</v>
      </c>
      <c r="M37" s="17">
        <f>Шахматка!AZ94</f>
        <v>47500</v>
      </c>
      <c r="N37" s="17">
        <f t="shared" si="0"/>
        <v>2170750</v>
      </c>
      <c r="O37" s="199" t="s">
        <v>27</v>
      </c>
    </row>
    <row r="38" spans="1:15" ht="15" customHeight="1">
      <c r="A38" s="175">
        <v>1</v>
      </c>
      <c r="B38" s="175">
        <v>3</v>
      </c>
      <c r="C38" s="175">
        <v>6</v>
      </c>
      <c r="D38" s="175">
        <v>17</v>
      </c>
      <c r="E38" s="176">
        <v>249</v>
      </c>
      <c r="F38" s="175">
        <v>15</v>
      </c>
      <c r="G38" s="179">
        <v>1</v>
      </c>
      <c r="H38" s="178">
        <v>19.5</v>
      </c>
      <c r="I38" s="178">
        <v>45.7</v>
      </c>
      <c r="J38" s="17">
        <v>45.7</v>
      </c>
      <c r="K38" s="178">
        <v>44500</v>
      </c>
      <c r="L38" s="198">
        <f t="shared" si="1"/>
        <v>2033650.0000000002</v>
      </c>
      <c r="M38" s="17">
        <f>Шахматка!AZ94</f>
        <v>47500</v>
      </c>
      <c r="N38" s="17">
        <f t="shared" si="0"/>
        <v>2170750</v>
      </c>
      <c r="O38" s="199" t="s">
        <v>27</v>
      </c>
    </row>
    <row r="39" spans="1:15" ht="15" customHeight="1">
      <c r="A39" s="175">
        <v>1</v>
      </c>
      <c r="B39" s="175">
        <v>3</v>
      </c>
      <c r="C39" s="175">
        <v>6</v>
      </c>
      <c r="D39" s="175">
        <v>17</v>
      </c>
      <c r="E39" s="180">
        <v>255</v>
      </c>
      <c r="F39" s="175">
        <v>16</v>
      </c>
      <c r="G39" s="179">
        <v>1</v>
      </c>
      <c r="H39" s="178">
        <v>19.5</v>
      </c>
      <c r="I39" s="178">
        <v>45.7</v>
      </c>
      <c r="J39" s="17">
        <v>45.7</v>
      </c>
      <c r="K39" s="178">
        <v>43500</v>
      </c>
      <c r="L39" s="198">
        <f t="shared" si="1"/>
        <v>1987950.0000000002</v>
      </c>
      <c r="M39" s="17">
        <f>Шахматка!AZ94</f>
        <v>47500</v>
      </c>
      <c r="N39" s="17">
        <f t="shared" si="0"/>
        <v>2170750</v>
      </c>
      <c r="O39" s="199" t="s">
        <v>27</v>
      </c>
    </row>
    <row r="40" spans="1:15" s="167" customFormat="1" ht="15" hidden="1" customHeight="1">
      <c r="A40" s="184">
        <v>1</v>
      </c>
      <c r="B40" s="184">
        <v>1</v>
      </c>
      <c r="C40" s="184">
        <v>5</v>
      </c>
      <c r="D40" s="184">
        <v>5</v>
      </c>
      <c r="E40" s="185">
        <v>47</v>
      </c>
      <c r="F40" s="184">
        <v>8</v>
      </c>
      <c r="G40" s="13">
        <v>1</v>
      </c>
      <c r="H40" s="186">
        <v>19</v>
      </c>
      <c r="I40" s="186">
        <v>47.6</v>
      </c>
      <c r="J40" s="8">
        <v>47.6</v>
      </c>
      <c r="K40" s="186">
        <v>47000</v>
      </c>
      <c r="L40" s="202">
        <f t="shared" si="1"/>
        <v>2237200</v>
      </c>
      <c r="M40" s="8">
        <f>K40</f>
        <v>47000</v>
      </c>
      <c r="N40" s="8">
        <f t="shared" si="0"/>
        <v>2237200</v>
      </c>
      <c r="O40" s="203" t="s">
        <v>71</v>
      </c>
    </row>
    <row r="41" spans="1:15" ht="15" customHeight="1">
      <c r="A41" s="175">
        <v>1</v>
      </c>
      <c r="B41" s="175">
        <v>1</v>
      </c>
      <c r="C41" s="175">
        <v>4</v>
      </c>
      <c r="D41" s="175">
        <v>4</v>
      </c>
      <c r="E41" s="176">
        <v>18</v>
      </c>
      <c r="F41" s="175">
        <v>4</v>
      </c>
      <c r="G41" s="179">
        <v>1</v>
      </c>
      <c r="H41" s="178">
        <v>19</v>
      </c>
      <c r="I41" s="178">
        <v>45.9</v>
      </c>
      <c r="J41" s="17">
        <v>45.9</v>
      </c>
      <c r="K41" s="178">
        <v>49500</v>
      </c>
      <c r="L41" s="198">
        <f t="shared" si="1"/>
        <v>2272050</v>
      </c>
      <c r="M41" s="17">
        <f>Шахматка!K92</f>
        <v>54500</v>
      </c>
      <c r="N41" s="17">
        <f t="shared" si="0"/>
        <v>2501550</v>
      </c>
      <c r="O41" s="199" t="s">
        <v>27</v>
      </c>
    </row>
    <row r="42" spans="1:15" s="167" customFormat="1" ht="15" hidden="1" customHeight="1">
      <c r="A42" s="181">
        <v>1</v>
      </c>
      <c r="B42" s="181">
        <v>3</v>
      </c>
      <c r="C42" s="181">
        <v>5</v>
      </c>
      <c r="D42" s="181">
        <v>16</v>
      </c>
      <c r="E42" s="176">
        <v>248</v>
      </c>
      <c r="F42" s="181">
        <v>15</v>
      </c>
      <c r="G42" s="182">
        <v>2</v>
      </c>
      <c r="H42" s="183">
        <v>33.299999999999997</v>
      </c>
      <c r="I42" s="183">
        <v>69.8</v>
      </c>
      <c r="J42" s="17">
        <v>69.8</v>
      </c>
      <c r="K42" s="178">
        <v>48500</v>
      </c>
      <c r="L42" s="198">
        <f t="shared" si="1"/>
        <v>3385300</v>
      </c>
      <c r="M42" s="17">
        <v>50000</v>
      </c>
      <c r="N42" s="17">
        <f t="shared" si="0"/>
        <v>3490000</v>
      </c>
      <c r="O42" s="203" t="s">
        <v>71</v>
      </c>
    </row>
    <row r="43" spans="1:15" ht="15" customHeight="1">
      <c r="A43" s="175">
        <v>1</v>
      </c>
      <c r="B43" s="175">
        <v>1</v>
      </c>
      <c r="C43" s="175">
        <v>4</v>
      </c>
      <c r="D43" s="175">
        <v>4</v>
      </c>
      <c r="E43" s="176">
        <v>25</v>
      </c>
      <c r="F43" s="175">
        <v>5</v>
      </c>
      <c r="G43" s="179">
        <v>1</v>
      </c>
      <c r="H43" s="178">
        <v>19</v>
      </c>
      <c r="I43" s="178">
        <v>45.9</v>
      </c>
      <c r="J43" s="17">
        <v>45.9</v>
      </c>
      <c r="K43" s="178">
        <v>49500</v>
      </c>
      <c r="L43" s="198">
        <f t="shared" si="1"/>
        <v>2272050</v>
      </c>
      <c r="M43" s="17">
        <f>Шахматка!K92</f>
        <v>54500</v>
      </c>
      <c r="N43" s="17">
        <f t="shared" si="0"/>
        <v>2501550</v>
      </c>
      <c r="O43" s="199" t="s">
        <v>27</v>
      </c>
    </row>
    <row r="44" spans="1:15" s="167" customFormat="1" ht="15" hidden="1" customHeight="1">
      <c r="A44" s="184">
        <v>1</v>
      </c>
      <c r="B44" s="184">
        <v>1</v>
      </c>
      <c r="C44" s="184">
        <v>3</v>
      </c>
      <c r="D44" s="184">
        <v>3</v>
      </c>
      <c r="E44" s="185">
        <v>52</v>
      </c>
      <c r="F44" s="184">
        <v>9</v>
      </c>
      <c r="G44" s="13">
        <v>1</v>
      </c>
      <c r="H44" s="186">
        <v>18.600000000000001</v>
      </c>
      <c r="I44" s="186">
        <v>45.4</v>
      </c>
      <c r="J44" s="8">
        <v>45.4</v>
      </c>
      <c r="K44" s="186">
        <v>48000</v>
      </c>
      <c r="L44" s="202">
        <f t="shared" si="1"/>
        <v>2179200</v>
      </c>
      <c r="M44" s="8">
        <f>K44</f>
        <v>48000</v>
      </c>
      <c r="N44" s="8">
        <f t="shared" si="0"/>
        <v>2179200</v>
      </c>
      <c r="O44" s="203" t="s">
        <v>71</v>
      </c>
    </row>
    <row r="45" spans="1:15" ht="15" customHeight="1">
      <c r="A45" s="191">
        <v>1</v>
      </c>
      <c r="B45" s="191">
        <v>1</v>
      </c>
      <c r="C45" s="191">
        <v>4</v>
      </c>
      <c r="D45" s="191">
        <v>4</v>
      </c>
      <c r="E45" s="180">
        <v>32</v>
      </c>
      <c r="F45" s="191">
        <v>6</v>
      </c>
      <c r="G45" s="192">
        <v>1</v>
      </c>
      <c r="H45" s="193">
        <v>19</v>
      </c>
      <c r="I45" s="193">
        <v>45.9</v>
      </c>
      <c r="J45" s="206">
        <v>45.9</v>
      </c>
      <c r="K45" s="207"/>
      <c r="L45" s="208"/>
      <c r="M45" s="206">
        <f>Шахматка!K94</f>
        <v>56500</v>
      </c>
      <c r="N45" s="206">
        <f t="shared" si="0"/>
        <v>2593350</v>
      </c>
      <c r="O45" s="199" t="s">
        <v>27</v>
      </c>
    </row>
    <row r="46" spans="1:15" ht="15" customHeight="1">
      <c r="A46" s="175">
        <v>1</v>
      </c>
      <c r="B46" s="175">
        <v>1</v>
      </c>
      <c r="C46" s="175">
        <v>4</v>
      </c>
      <c r="D46" s="175">
        <v>4</v>
      </c>
      <c r="E46" s="176">
        <v>46</v>
      </c>
      <c r="F46" s="175">
        <v>8</v>
      </c>
      <c r="G46" s="179">
        <v>1</v>
      </c>
      <c r="H46" s="178">
        <v>19</v>
      </c>
      <c r="I46" s="178">
        <v>45.9</v>
      </c>
      <c r="J46" s="17">
        <v>45.9</v>
      </c>
      <c r="K46" s="178">
        <v>49500</v>
      </c>
      <c r="L46" s="198">
        <f t="shared" ref="L46:L82" si="2">K46*J46</f>
        <v>2272050</v>
      </c>
      <c r="M46" s="17">
        <f>Шахматка!K94</f>
        <v>56500</v>
      </c>
      <c r="N46" s="17">
        <f t="shared" si="0"/>
        <v>2593350</v>
      </c>
      <c r="O46" s="199" t="s">
        <v>27</v>
      </c>
    </row>
    <row r="47" spans="1:15" ht="15" customHeight="1">
      <c r="A47" s="175">
        <v>1</v>
      </c>
      <c r="B47" s="175">
        <v>1</v>
      </c>
      <c r="C47" s="175">
        <v>4</v>
      </c>
      <c r="D47" s="175">
        <v>4</v>
      </c>
      <c r="E47" s="176">
        <v>53</v>
      </c>
      <c r="F47" s="175">
        <v>9</v>
      </c>
      <c r="G47" s="179">
        <v>1</v>
      </c>
      <c r="H47" s="178">
        <v>19</v>
      </c>
      <c r="I47" s="178">
        <v>45.9</v>
      </c>
      <c r="J47" s="17">
        <v>45.9</v>
      </c>
      <c r="K47" s="178">
        <v>49500</v>
      </c>
      <c r="L47" s="198">
        <f t="shared" si="2"/>
        <v>2272050</v>
      </c>
      <c r="M47" s="17">
        <f>Шахматка!K94</f>
        <v>56500</v>
      </c>
      <c r="N47" s="17">
        <f t="shared" si="0"/>
        <v>2593350</v>
      </c>
      <c r="O47" s="199" t="s">
        <v>27</v>
      </c>
    </row>
    <row r="48" spans="1:15" s="167" customFormat="1" hidden="1">
      <c r="A48" s="184">
        <v>1</v>
      </c>
      <c r="B48" s="184">
        <v>1</v>
      </c>
      <c r="C48" s="184">
        <v>5</v>
      </c>
      <c r="D48" s="184">
        <v>5</v>
      </c>
      <c r="E48" s="185">
        <v>54</v>
      </c>
      <c r="F48" s="184">
        <v>9</v>
      </c>
      <c r="G48" s="13">
        <v>1</v>
      </c>
      <c r="H48" s="186">
        <v>19</v>
      </c>
      <c r="I48" s="186">
        <v>47.6</v>
      </c>
      <c r="J48" s="8">
        <v>47.6</v>
      </c>
      <c r="K48" s="186">
        <v>49500</v>
      </c>
      <c r="L48" s="202">
        <f t="shared" si="2"/>
        <v>2356200</v>
      </c>
      <c r="M48" s="8">
        <f>K48</f>
        <v>49500</v>
      </c>
      <c r="N48" s="8">
        <f t="shared" si="0"/>
        <v>2356200</v>
      </c>
      <c r="O48" s="203" t="s">
        <v>71</v>
      </c>
    </row>
    <row r="49" spans="1:15" ht="15" customHeight="1">
      <c r="A49" s="221">
        <v>1</v>
      </c>
      <c r="B49" s="221">
        <v>1</v>
      </c>
      <c r="C49" s="221">
        <v>4</v>
      </c>
      <c r="D49" s="221">
        <v>4</v>
      </c>
      <c r="E49" s="222">
        <v>67</v>
      </c>
      <c r="F49" s="221">
        <v>11</v>
      </c>
      <c r="G49" s="222">
        <v>1</v>
      </c>
      <c r="H49" s="224">
        <v>19</v>
      </c>
      <c r="I49" s="224">
        <v>45.9</v>
      </c>
      <c r="J49" s="237">
        <v>45.9</v>
      </c>
      <c r="K49" s="189">
        <v>49500</v>
      </c>
      <c r="L49" s="215">
        <f t="shared" si="2"/>
        <v>2272050</v>
      </c>
      <c r="M49" s="237">
        <f>Шахматка!K94</f>
        <v>56500</v>
      </c>
      <c r="N49" s="237">
        <f t="shared" si="0"/>
        <v>2593350</v>
      </c>
      <c r="O49" s="238" t="s">
        <v>137</v>
      </c>
    </row>
    <row r="50" spans="1:15" s="167" customFormat="1" hidden="1">
      <c r="A50" s="184">
        <v>1</v>
      </c>
      <c r="B50" s="184">
        <v>1</v>
      </c>
      <c r="C50" s="184">
        <v>6</v>
      </c>
      <c r="D50" s="184">
        <v>6</v>
      </c>
      <c r="E50" s="185">
        <v>55</v>
      </c>
      <c r="F50" s="184">
        <v>9</v>
      </c>
      <c r="G50" s="13">
        <v>2</v>
      </c>
      <c r="H50" s="186">
        <v>35.799999999999997</v>
      </c>
      <c r="I50" s="186">
        <v>78.099999999999994</v>
      </c>
      <c r="J50" s="8">
        <v>78.099999999999994</v>
      </c>
      <c r="K50" s="186">
        <v>45000</v>
      </c>
      <c r="L50" s="202">
        <f t="shared" si="2"/>
        <v>3514499.9999999995</v>
      </c>
      <c r="M50" s="8">
        <f>K50</f>
        <v>45000</v>
      </c>
      <c r="N50" s="8">
        <f t="shared" si="0"/>
        <v>3514499.9999999995</v>
      </c>
      <c r="O50" s="203" t="s">
        <v>71</v>
      </c>
    </row>
    <row r="51" spans="1:15" s="167" customFormat="1" ht="17.25" hidden="1" customHeight="1">
      <c r="A51" s="184">
        <v>1</v>
      </c>
      <c r="B51" s="184">
        <v>1</v>
      </c>
      <c r="C51" s="184">
        <v>4</v>
      </c>
      <c r="D51" s="184">
        <v>4</v>
      </c>
      <c r="E51" s="185">
        <v>60</v>
      </c>
      <c r="F51" s="184">
        <v>10</v>
      </c>
      <c r="G51" s="13">
        <v>1</v>
      </c>
      <c r="H51" s="186">
        <v>19</v>
      </c>
      <c r="I51" s="186">
        <v>45.9</v>
      </c>
      <c r="J51" s="8">
        <v>45.9</v>
      </c>
      <c r="K51" s="186">
        <v>46993.46</v>
      </c>
      <c r="L51" s="202">
        <f t="shared" si="2"/>
        <v>2156999.8139999998</v>
      </c>
      <c r="M51" s="8">
        <f>K51</f>
        <v>46993.46</v>
      </c>
      <c r="N51" s="8">
        <f t="shared" si="0"/>
        <v>2156999.8139999998</v>
      </c>
      <c r="O51" s="203" t="s">
        <v>71</v>
      </c>
    </row>
    <row r="52" spans="1:15" ht="15" customHeight="1">
      <c r="A52" s="175">
        <v>1</v>
      </c>
      <c r="B52" s="175">
        <v>1</v>
      </c>
      <c r="C52" s="175">
        <v>1</v>
      </c>
      <c r="D52" s="175">
        <v>1</v>
      </c>
      <c r="E52" s="176">
        <v>1</v>
      </c>
      <c r="F52" s="175">
        <v>2</v>
      </c>
      <c r="G52" s="177">
        <v>1</v>
      </c>
      <c r="H52" s="178">
        <v>19.5</v>
      </c>
      <c r="I52" s="178">
        <v>46.5</v>
      </c>
      <c r="J52" s="17">
        <v>46.5</v>
      </c>
      <c r="K52" s="178">
        <v>45000</v>
      </c>
      <c r="L52" s="198">
        <f t="shared" si="2"/>
        <v>2092500</v>
      </c>
      <c r="M52" s="17">
        <f>Шахматка!B90</f>
        <v>46000</v>
      </c>
      <c r="N52" s="17">
        <f t="shared" si="0"/>
        <v>2139000</v>
      </c>
      <c r="O52" s="199" t="s">
        <v>27</v>
      </c>
    </row>
    <row r="53" spans="1:15" s="15" customFormat="1" ht="15" customHeight="1">
      <c r="A53" s="175">
        <v>1</v>
      </c>
      <c r="B53" s="175">
        <v>1</v>
      </c>
      <c r="C53" s="175">
        <v>1</v>
      </c>
      <c r="D53" s="175">
        <v>1</v>
      </c>
      <c r="E53" s="176">
        <v>15</v>
      </c>
      <c r="F53" s="175">
        <v>4</v>
      </c>
      <c r="G53" s="179">
        <v>1</v>
      </c>
      <c r="H53" s="178">
        <v>19.5</v>
      </c>
      <c r="I53" s="178">
        <v>46.5</v>
      </c>
      <c r="J53" s="17">
        <v>46.5</v>
      </c>
      <c r="K53" s="178">
        <v>45000</v>
      </c>
      <c r="L53" s="198">
        <f t="shared" si="2"/>
        <v>2092500</v>
      </c>
      <c r="M53" s="17">
        <f>Шахматка!B92</f>
        <v>47000</v>
      </c>
      <c r="N53" s="17">
        <f t="shared" si="0"/>
        <v>2185500</v>
      </c>
      <c r="O53" s="199" t="s">
        <v>27</v>
      </c>
    </row>
    <row r="54" spans="1:15" s="167" customFormat="1" ht="15" hidden="1" customHeight="1">
      <c r="A54" s="181">
        <v>1</v>
      </c>
      <c r="B54" s="181">
        <v>1</v>
      </c>
      <c r="C54" s="181">
        <v>6</v>
      </c>
      <c r="D54" s="181">
        <v>6</v>
      </c>
      <c r="E54" s="176">
        <v>27</v>
      </c>
      <c r="F54" s="181">
        <v>5</v>
      </c>
      <c r="G54" s="182">
        <v>2</v>
      </c>
      <c r="H54" s="183">
        <v>35.799999999999997</v>
      </c>
      <c r="I54" s="183">
        <v>78.099999999999994</v>
      </c>
      <c r="J54" s="17">
        <v>78.099999999999994</v>
      </c>
      <c r="K54" s="178">
        <v>49000</v>
      </c>
      <c r="L54" s="198">
        <f t="shared" si="2"/>
        <v>3826899.9999999995</v>
      </c>
      <c r="M54" s="17">
        <v>46000</v>
      </c>
      <c r="N54" s="17">
        <f t="shared" si="0"/>
        <v>3592599.9999999995</v>
      </c>
      <c r="O54" s="201" t="s">
        <v>71</v>
      </c>
    </row>
    <row r="55" spans="1:15" ht="15" customHeight="1">
      <c r="A55" s="175">
        <v>1</v>
      </c>
      <c r="B55" s="175">
        <v>1</v>
      </c>
      <c r="C55" s="175">
        <v>1</v>
      </c>
      <c r="D55" s="175">
        <v>1</v>
      </c>
      <c r="E55" s="176">
        <v>22</v>
      </c>
      <c r="F55" s="175">
        <v>5</v>
      </c>
      <c r="G55" s="179">
        <v>1</v>
      </c>
      <c r="H55" s="178">
        <v>19.5</v>
      </c>
      <c r="I55" s="178">
        <v>46.5</v>
      </c>
      <c r="J55" s="17">
        <v>46.5</v>
      </c>
      <c r="K55" s="178">
        <v>45000</v>
      </c>
      <c r="L55" s="198">
        <f t="shared" si="2"/>
        <v>2092500</v>
      </c>
      <c r="M55" s="17">
        <f>Шахматка!B92</f>
        <v>47000</v>
      </c>
      <c r="N55" s="17">
        <f t="shared" si="0"/>
        <v>2185500</v>
      </c>
      <c r="O55" s="199" t="s">
        <v>27</v>
      </c>
    </row>
    <row r="56" spans="1:15" s="167" customFormat="1" ht="15.75" hidden="1" customHeight="1">
      <c r="A56" s="184">
        <v>1</v>
      </c>
      <c r="B56" s="184">
        <v>1</v>
      </c>
      <c r="C56" s="184">
        <v>2</v>
      </c>
      <c r="D56" s="184">
        <v>2</v>
      </c>
      <c r="E56" s="185">
        <v>65</v>
      </c>
      <c r="F56" s="184">
        <v>11</v>
      </c>
      <c r="G56" s="185">
        <v>1</v>
      </c>
      <c r="H56" s="186">
        <v>18.899999999999999</v>
      </c>
      <c r="I56" s="186">
        <v>48.2</v>
      </c>
      <c r="J56" s="8">
        <v>48.2</v>
      </c>
      <c r="K56" s="186">
        <v>43000</v>
      </c>
      <c r="L56" s="202">
        <f t="shared" si="2"/>
        <v>2072600.0000000002</v>
      </c>
      <c r="M56" s="8">
        <f>K56</f>
        <v>43000</v>
      </c>
      <c r="N56" s="8">
        <f t="shared" si="0"/>
        <v>2072600.0000000002</v>
      </c>
      <c r="O56" s="203" t="s">
        <v>71</v>
      </c>
    </row>
    <row r="57" spans="1:15" s="167" customFormat="1" ht="15" hidden="1" customHeight="1">
      <c r="A57" s="181">
        <v>1</v>
      </c>
      <c r="B57" s="181">
        <v>1</v>
      </c>
      <c r="C57" s="181">
        <v>4</v>
      </c>
      <c r="D57" s="181">
        <v>4</v>
      </c>
      <c r="E57" s="176">
        <v>39</v>
      </c>
      <c r="F57" s="181">
        <v>7</v>
      </c>
      <c r="G57" s="182">
        <v>1</v>
      </c>
      <c r="H57" s="183">
        <v>19</v>
      </c>
      <c r="I57" s="183">
        <v>45.9</v>
      </c>
      <c r="J57" s="17">
        <v>45.9</v>
      </c>
      <c r="K57" s="178">
        <v>49500</v>
      </c>
      <c r="L57" s="198">
        <f t="shared" si="2"/>
        <v>2272050</v>
      </c>
      <c r="M57" s="17">
        <v>51000</v>
      </c>
      <c r="N57" s="17">
        <f t="shared" si="0"/>
        <v>2340900</v>
      </c>
      <c r="O57" s="203" t="s">
        <v>71</v>
      </c>
    </row>
    <row r="58" spans="1:15" ht="15" customHeight="1">
      <c r="A58" s="175">
        <v>1</v>
      </c>
      <c r="B58" s="175">
        <v>1</v>
      </c>
      <c r="C58" s="175">
        <v>1</v>
      </c>
      <c r="D58" s="175">
        <v>1</v>
      </c>
      <c r="E58" s="176">
        <v>29</v>
      </c>
      <c r="F58" s="175">
        <v>6</v>
      </c>
      <c r="G58" s="179">
        <v>1</v>
      </c>
      <c r="H58" s="178">
        <v>19.5</v>
      </c>
      <c r="I58" s="178">
        <v>46.5</v>
      </c>
      <c r="J58" s="17">
        <v>46.5</v>
      </c>
      <c r="K58" s="178">
        <v>45000</v>
      </c>
      <c r="L58" s="198">
        <f t="shared" si="2"/>
        <v>2092500</v>
      </c>
      <c r="M58" s="17">
        <f>Шахматка!B94</f>
        <v>47500</v>
      </c>
      <c r="N58" s="17">
        <f t="shared" si="0"/>
        <v>2208750</v>
      </c>
      <c r="O58" s="199" t="s">
        <v>27</v>
      </c>
    </row>
    <row r="59" spans="1:15" ht="15" customHeight="1">
      <c r="A59" s="175">
        <v>1</v>
      </c>
      <c r="B59" s="175">
        <v>1</v>
      </c>
      <c r="C59" s="175">
        <v>1</v>
      </c>
      <c r="D59" s="175">
        <v>1</v>
      </c>
      <c r="E59" s="180">
        <v>36</v>
      </c>
      <c r="F59" s="175">
        <v>7</v>
      </c>
      <c r="G59" s="179">
        <v>1</v>
      </c>
      <c r="H59" s="178">
        <v>19.5</v>
      </c>
      <c r="I59" s="178">
        <v>46.5</v>
      </c>
      <c r="J59" s="17">
        <v>46.5</v>
      </c>
      <c r="K59" s="178">
        <v>45000</v>
      </c>
      <c r="L59" s="198">
        <f t="shared" si="2"/>
        <v>2092500</v>
      </c>
      <c r="M59" s="17">
        <f>Шахматка!B94</f>
        <v>47500</v>
      </c>
      <c r="N59" s="17">
        <f t="shared" si="0"/>
        <v>2208750</v>
      </c>
      <c r="O59" s="199" t="s">
        <v>27</v>
      </c>
    </row>
    <row r="60" spans="1:15" ht="15" customHeight="1">
      <c r="A60" s="175">
        <v>1</v>
      </c>
      <c r="B60" s="175">
        <v>1</v>
      </c>
      <c r="C60" s="175">
        <v>1</v>
      </c>
      <c r="D60" s="175">
        <v>1</v>
      </c>
      <c r="E60" s="176">
        <v>43</v>
      </c>
      <c r="F60" s="175">
        <v>8</v>
      </c>
      <c r="G60" s="179">
        <v>1</v>
      </c>
      <c r="H60" s="178">
        <v>19.5</v>
      </c>
      <c r="I60" s="178">
        <v>46.5</v>
      </c>
      <c r="J60" s="17">
        <v>46.5</v>
      </c>
      <c r="K60" s="178">
        <v>45000</v>
      </c>
      <c r="L60" s="198">
        <f t="shared" si="2"/>
        <v>2092500</v>
      </c>
      <c r="M60" s="17">
        <f>Шахматка!B94</f>
        <v>47500</v>
      </c>
      <c r="N60" s="17">
        <f t="shared" si="0"/>
        <v>2208750</v>
      </c>
      <c r="O60" s="199" t="s">
        <v>27</v>
      </c>
    </row>
    <row r="61" spans="1:15" s="167" customFormat="1" ht="16.5" hidden="1" customHeight="1">
      <c r="A61" s="184">
        <v>1</v>
      </c>
      <c r="B61" s="184">
        <v>1</v>
      </c>
      <c r="C61" s="184">
        <v>3</v>
      </c>
      <c r="D61" s="184">
        <v>3</v>
      </c>
      <c r="E61" s="185">
        <v>66</v>
      </c>
      <c r="F61" s="184">
        <v>11</v>
      </c>
      <c r="G61" s="185">
        <v>1</v>
      </c>
      <c r="H61" s="186">
        <v>18.600000000000001</v>
      </c>
      <c r="I61" s="186">
        <v>45.4</v>
      </c>
      <c r="J61" s="8">
        <v>45.4</v>
      </c>
      <c r="K61" s="186">
        <v>48000</v>
      </c>
      <c r="L61" s="202">
        <f t="shared" si="2"/>
        <v>2179200</v>
      </c>
      <c r="M61" s="8">
        <f>K61</f>
        <v>48000</v>
      </c>
      <c r="N61" s="8">
        <f t="shared" si="0"/>
        <v>2179200</v>
      </c>
      <c r="O61" s="203" t="s">
        <v>71</v>
      </c>
    </row>
    <row r="62" spans="1:15" s="167" customFormat="1" hidden="1">
      <c r="A62" s="184">
        <v>1</v>
      </c>
      <c r="B62" s="184">
        <v>1</v>
      </c>
      <c r="C62" s="184">
        <v>3</v>
      </c>
      <c r="D62" s="184">
        <v>3</v>
      </c>
      <c r="E62" s="185">
        <v>73</v>
      </c>
      <c r="F62" s="184">
        <v>12</v>
      </c>
      <c r="G62" s="13">
        <v>1</v>
      </c>
      <c r="H62" s="186">
        <v>18.600000000000001</v>
      </c>
      <c r="I62" s="186">
        <v>43.5</v>
      </c>
      <c r="J62" s="8">
        <v>43.5</v>
      </c>
      <c r="K62" s="186">
        <v>33364.620000000003</v>
      </c>
      <c r="L62" s="202">
        <f t="shared" si="2"/>
        <v>1451360.9700000002</v>
      </c>
      <c r="M62" s="8">
        <f>K62</f>
        <v>33364.620000000003</v>
      </c>
      <c r="N62" s="8">
        <f t="shared" si="0"/>
        <v>1451360.9700000002</v>
      </c>
      <c r="O62" s="203" t="s">
        <v>71</v>
      </c>
    </row>
    <row r="63" spans="1:15" ht="15" customHeight="1">
      <c r="A63" s="175">
        <v>1</v>
      </c>
      <c r="B63" s="175">
        <v>1</v>
      </c>
      <c r="C63" s="175">
        <v>1</v>
      </c>
      <c r="D63" s="175">
        <v>1</v>
      </c>
      <c r="E63" s="176">
        <v>50</v>
      </c>
      <c r="F63" s="175">
        <v>9</v>
      </c>
      <c r="G63" s="179">
        <v>1</v>
      </c>
      <c r="H63" s="178">
        <v>19.5</v>
      </c>
      <c r="I63" s="178">
        <v>46.5</v>
      </c>
      <c r="J63" s="17">
        <v>46.5</v>
      </c>
      <c r="K63" s="178">
        <v>45000</v>
      </c>
      <c r="L63" s="198">
        <f t="shared" si="2"/>
        <v>2092500</v>
      </c>
      <c r="M63" s="17">
        <f>Шахматка!B94</f>
        <v>47500</v>
      </c>
      <c r="N63" s="17">
        <f t="shared" si="0"/>
        <v>2208750</v>
      </c>
      <c r="O63" s="199" t="s">
        <v>27</v>
      </c>
    </row>
    <row r="64" spans="1:15" ht="15" customHeight="1">
      <c r="A64" s="175">
        <v>1</v>
      </c>
      <c r="B64" s="175">
        <v>1</v>
      </c>
      <c r="C64" s="175">
        <v>1</v>
      </c>
      <c r="D64" s="175">
        <v>1</v>
      </c>
      <c r="E64" s="176">
        <v>57</v>
      </c>
      <c r="F64" s="175">
        <v>10</v>
      </c>
      <c r="G64" s="179">
        <v>1</v>
      </c>
      <c r="H64" s="178">
        <v>19.5</v>
      </c>
      <c r="I64" s="178">
        <v>46.5</v>
      </c>
      <c r="J64" s="17">
        <v>46.5</v>
      </c>
      <c r="K64" s="178">
        <v>44500</v>
      </c>
      <c r="L64" s="198">
        <f t="shared" si="2"/>
        <v>2069250</v>
      </c>
      <c r="M64" s="17">
        <f>Шахматка!B94</f>
        <v>47500</v>
      </c>
      <c r="N64" s="17">
        <f t="shared" si="0"/>
        <v>2208750</v>
      </c>
      <c r="O64" s="199" t="s">
        <v>27</v>
      </c>
    </row>
    <row r="65" spans="1:15" ht="15" customHeight="1">
      <c r="A65" s="175">
        <v>1</v>
      </c>
      <c r="B65" s="175">
        <v>1</v>
      </c>
      <c r="C65" s="175">
        <v>1</v>
      </c>
      <c r="D65" s="175">
        <v>1</v>
      </c>
      <c r="E65" s="176">
        <v>64</v>
      </c>
      <c r="F65" s="175">
        <v>11</v>
      </c>
      <c r="G65" s="179">
        <v>1</v>
      </c>
      <c r="H65" s="178">
        <v>19.5</v>
      </c>
      <c r="I65" s="178">
        <v>46.5</v>
      </c>
      <c r="J65" s="17">
        <v>46.5</v>
      </c>
      <c r="K65" s="178">
        <v>44500</v>
      </c>
      <c r="L65" s="198">
        <f t="shared" si="2"/>
        <v>2069250</v>
      </c>
      <c r="M65" s="17">
        <f>Шахматка!B94</f>
        <v>47500</v>
      </c>
      <c r="N65" s="17">
        <f t="shared" si="0"/>
        <v>2208750</v>
      </c>
      <c r="O65" s="199" t="s">
        <v>27</v>
      </c>
    </row>
    <row r="66" spans="1:15" ht="15" customHeight="1">
      <c r="A66" s="175">
        <v>1</v>
      </c>
      <c r="B66" s="175">
        <v>1</v>
      </c>
      <c r="C66" s="175">
        <v>1</v>
      </c>
      <c r="D66" s="175">
        <v>1</v>
      </c>
      <c r="E66" s="176">
        <v>71</v>
      </c>
      <c r="F66" s="175">
        <v>12</v>
      </c>
      <c r="G66" s="179">
        <v>1</v>
      </c>
      <c r="H66" s="178">
        <v>19.5</v>
      </c>
      <c r="I66" s="178">
        <v>46.5</v>
      </c>
      <c r="J66" s="17">
        <v>46.5</v>
      </c>
      <c r="K66" s="178">
        <v>44500</v>
      </c>
      <c r="L66" s="198">
        <f t="shared" si="2"/>
        <v>2069250</v>
      </c>
      <c r="M66" s="17">
        <f>Шахматка!B94</f>
        <v>47500</v>
      </c>
      <c r="N66" s="17">
        <f t="shared" ref="N66:N129" si="3">M66*J66</f>
        <v>2208750</v>
      </c>
      <c r="O66" s="199" t="s">
        <v>27</v>
      </c>
    </row>
    <row r="67" spans="1:15" ht="15" customHeight="1">
      <c r="A67" s="175">
        <v>1</v>
      </c>
      <c r="B67" s="175">
        <v>1</v>
      </c>
      <c r="C67" s="175">
        <v>1</v>
      </c>
      <c r="D67" s="175">
        <v>1</v>
      </c>
      <c r="E67" s="176">
        <v>78</v>
      </c>
      <c r="F67" s="175">
        <v>13</v>
      </c>
      <c r="G67" s="177">
        <v>1</v>
      </c>
      <c r="H67" s="178">
        <v>19.5</v>
      </c>
      <c r="I67" s="178">
        <v>46.5</v>
      </c>
      <c r="J67" s="17">
        <v>46.5</v>
      </c>
      <c r="K67" s="178">
        <v>44500</v>
      </c>
      <c r="L67" s="198">
        <f t="shared" si="2"/>
        <v>2069250</v>
      </c>
      <c r="M67" s="17">
        <f>Шахматка!B94</f>
        <v>47500</v>
      </c>
      <c r="N67" s="17">
        <f t="shared" si="3"/>
        <v>2208750</v>
      </c>
      <c r="O67" s="199" t="s">
        <v>27</v>
      </c>
    </row>
    <row r="68" spans="1:15" s="347" customFormat="1" ht="15" customHeight="1">
      <c r="A68" s="175">
        <v>1</v>
      </c>
      <c r="B68" s="175">
        <v>1</v>
      </c>
      <c r="C68" s="175">
        <v>1</v>
      </c>
      <c r="D68" s="175">
        <v>1</v>
      </c>
      <c r="E68" s="176">
        <v>85</v>
      </c>
      <c r="F68" s="175">
        <v>14</v>
      </c>
      <c r="G68" s="179">
        <v>1</v>
      </c>
      <c r="H68" s="178">
        <v>19.5</v>
      </c>
      <c r="I68" s="178">
        <v>46.5</v>
      </c>
      <c r="J68" s="17">
        <v>46.5</v>
      </c>
      <c r="K68" s="178">
        <v>44500</v>
      </c>
      <c r="L68" s="198">
        <f t="shared" si="2"/>
        <v>2069250</v>
      </c>
      <c r="M68" s="17">
        <f>Шахматка!B94</f>
        <v>47500</v>
      </c>
      <c r="N68" s="17">
        <f t="shared" si="3"/>
        <v>2208750</v>
      </c>
      <c r="O68" s="199" t="s">
        <v>27</v>
      </c>
    </row>
    <row r="69" spans="1:15" s="167" customFormat="1" hidden="1">
      <c r="A69" s="181">
        <v>1</v>
      </c>
      <c r="B69" s="181">
        <v>1</v>
      </c>
      <c r="C69" s="181">
        <v>5</v>
      </c>
      <c r="D69" s="181">
        <v>5</v>
      </c>
      <c r="E69" s="176">
        <v>75</v>
      </c>
      <c r="F69" s="181">
        <v>12</v>
      </c>
      <c r="G69" s="176">
        <v>1</v>
      </c>
      <c r="H69" s="183">
        <v>19</v>
      </c>
      <c r="I69" s="183">
        <v>47.6</v>
      </c>
      <c r="J69" s="17">
        <v>47.6</v>
      </c>
      <c r="K69" s="183">
        <v>46500</v>
      </c>
      <c r="L69" s="200">
        <f t="shared" si="2"/>
        <v>2213400</v>
      </c>
      <c r="M69" s="8">
        <f>K69</f>
        <v>46500</v>
      </c>
      <c r="N69" s="8">
        <f t="shared" si="3"/>
        <v>2213400</v>
      </c>
      <c r="O69" s="203" t="s">
        <v>71</v>
      </c>
    </row>
    <row r="70" spans="1:15" s="167" customFormat="1" ht="14.25" hidden="1" customHeight="1">
      <c r="A70" s="184">
        <v>1</v>
      </c>
      <c r="B70" s="184">
        <v>1</v>
      </c>
      <c r="C70" s="184">
        <v>2</v>
      </c>
      <c r="D70" s="184">
        <v>2</v>
      </c>
      <c r="E70" s="185">
        <v>79</v>
      </c>
      <c r="F70" s="184">
        <v>13</v>
      </c>
      <c r="G70" s="185">
        <v>1</v>
      </c>
      <c r="H70" s="186">
        <v>18.899999999999999</v>
      </c>
      <c r="I70" s="186">
        <v>48.2</v>
      </c>
      <c r="J70" s="8">
        <v>48.2</v>
      </c>
      <c r="K70" s="186">
        <v>44500</v>
      </c>
      <c r="L70" s="202">
        <f t="shared" si="2"/>
        <v>2144900</v>
      </c>
      <c r="M70" s="8">
        <f>K70</f>
        <v>44500</v>
      </c>
      <c r="N70" s="8">
        <f t="shared" si="3"/>
        <v>2144900</v>
      </c>
      <c r="O70" s="203" t="s">
        <v>71</v>
      </c>
    </row>
    <row r="71" spans="1:15" ht="15" customHeight="1">
      <c r="A71" s="175">
        <v>1</v>
      </c>
      <c r="B71" s="175">
        <v>1</v>
      </c>
      <c r="C71" s="175">
        <v>1</v>
      </c>
      <c r="D71" s="175">
        <v>1</v>
      </c>
      <c r="E71" s="176">
        <v>92</v>
      </c>
      <c r="F71" s="175">
        <v>15</v>
      </c>
      <c r="G71" s="177">
        <v>1</v>
      </c>
      <c r="H71" s="178">
        <v>19.5</v>
      </c>
      <c r="I71" s="178">
        <v>46.5</v>
      </c>
      <c r="J71" s="17">
        <v>46.5</v>
      </c>
      <c r="K71" s="178">
        <v>44500</v>
      </c>
      <c r="L71" s="198">
        <f t="shared" si="2"/>
        <v>2069250</v>
      </c>
      <c r="M71" s="17">
        <f>Шахматка!B94</f>
        <v>47500</v>
      </c>
      <c r="N71" s="17">
        <f t="shared" si="3"/>
        <v>2208750</v>
      </c>
      <c r="O71" s="199" t="s">
        <v>27</v>
      </c>
    </row>
    <row r="72" spans="1:15" s="167" customFormat="1" ht="15" hidden="1" customHeight="1">
      <c r="A72" s="181">
        <v>1</v>
      </c>
      <c r="B72" s="181">
        <v>1</v>
      </c>
      <c r="C72" s="181">
        <v>2</v>
      </c>
      <c r="D72" s="181">
        <v>2</v>
      </c>
      <c r="E72" s="176">
        <v>72</v>
      </c>
      <c r="F72" s="181">
        <v>12</v>
      </c>
      <c r="G72" s="176">
        <v>1</v>
      </c>
      <c r="H72" s="183">
        <v>18.899999999999999</v>
      </c>
      <c r="I72" s="183">
        <v>48.2</v>
      </c>
      <c r="J72" s="17">
        <v>48.2</v>
      </c>
      <c r="K72" s="178">
        <v>44500</v>
      </c>
      <c r="L72" s="198">
        <f t="shared" si="2"/>
        <v>2144900</v>
      </c>
      <c r="M72" s="17">
        <v>48000</v>
      </c>
      <c r="N72" s="17">
        <f t="shared" si="3"/>
        <v>2313600</v>
      </c>
      <c r="O72" s="203" t="s">
        <v>71</v>
      </c>
    </row>
    <row r="73" spans="1:15" ht="15" customHeight="1">
      <c r="A73" s="175">
        <v>1</v>
      </c>
      <c r="B73" s="175">
        <v>1</v>
      </c>
      <c r="C73" s="175">
        <v>5</v>
      </c>
      <c r="D73" s="175">
        <v>5</v>
      </c>
      <c r="E73" s="176">
        <v>19</v>
      </c>
      <c r="F73" s="175">
        <v>4</v>
      </c>
      <c r="G73" s="179">
        <v>1</v>
      </c>
      <c r="H73" s="178">
        <v>19</v>
      </c>
      <c r="I73" s="178">
        <v>47.6</v>
      </c>
      <c r="J73" s="17">
        <v>47.6</v>
      </c>
      <c r="K73" s="178">
        <v>49500</v>
      </c>
      <c r="L73" s="198">
        <f t="shared" si="2"/>
        <v>2356200</v>
      </c>
      <c r="M73" s="17">
        <f>Шахматка!N92</f>
        <v>55000</v>
      </c>
      <c r="N73" s="17">
        <f t="shared" si="3"/>
        <v>2618000</v>
      </c>
      <c r="O73" s="199" t="s">
        <v>27</v>
      </c>
    </row>
    <row r="74" spans="1:15" s="167" customFormat="1" ht="17.25" hidden="1" customHeight="1">
      <c r="A74" s="184">
        <v>1</v>
      </c>
      <c r="B74" s="184">
        <v>1</v>
      </c>
      <c r="C74" s="184">
        <v>2</v>
      </c>
      <c r="D74" s="184">
        <v>2</v>
      </c>
      <c r="E74" s="185">
        <v>86</v>
      </c>
      <c r="F74" s="184">
        <v>14</v>
      </c>
      <c r="G74" s="13">
        <v>1</v>
      </c>
      <c r="H74" s="186">
        <v>18.899999999999999</v>
      </c>
      <c r="I74" s="186">
        <v>48.2</v>
      </c>
      <c r="J74" s="8">
        <v>48.2</v>
      </c>
      <c r="K74" s="186">
        <v>40000</v>
      </c>
      <c r="L74" s="202">
        <f t="shared" si="2"/>
        <v>1928000</v>
      </c>
      <c r="M74" s="8">
        <f>K74</f>
        <v>40000</v>
      </c>
      <c r="N74" s="8">
        <f t="shared" si="3"/>
        <v>1928000</v>
      </c>
      <c r="O74" s="203" t="s">
        <v>71</v>
      </c>
    </row>
    <row r="75" spans="1:15" ht="15" customHeight="1">
      <c r="A75" s="175">
        <v>1</v>
      </c>
      <c r="B75" s="175">
        <v>1</v>
      </c>
      <c r="C75" s="175">
        <v>5</v>
      </c>
      <c r="D75" s="175">
        <v>5</v>
      </c>
      <c r="E75" s="176">
        <v>26</v>
      </c>
      <c r="F75" s="175">
        <v>5</v>
      </c>
      <c r="G75" s="179">
        <v>1</v>
      </c>
      <c r="H75" s="178">
        <v>19</v>
      </c>
      <c r="I75" s="178">
        <v>47.6</v>
      </c>
      <c r="J75" s="17">
        <v>47.6</v>
      </c>
      <c r="K75" s="178">
        <v>49500</v>
      </c>
      <c r="L75" s="198">
        <f t="shared" si="2"/>
        <v>2356200</v>
      </c>
      <c r="M75" s="17">
        <f>Шахматка!N92</f>
        <v>55000</v>
      </c>
      <c r="N75" s="17">
        <f t="shared" si="3"/>
        <v>2618000</v>
      </c>
      <c r="O75" s="199" t="s">
        <v>27</v>
      </c>
    </row>
    <row r="76" spans="1:15" s="167" customFormat="1" ht="15" hidden="1" customHeight="1">
      <c r="A76" s="181">
        <v>1</v>
      </c>
      <c r="B76" s="181">
        <v>1</v>
      </c>
      <c r="C76" s="181">
        <v>3</v>
      </c>
      <c r="D76" s="181">
        <v>3</v>
      </c>
      <c r="E76" s="176">
        <v>80</v>
      </c>
      <c r="F76" s="181">
        <v>13</v>
      </c>
      <c r="G76" s="176">
        <v>1</v>
      </c>
      <c r="H76" s="183">
        <v>18.600000000000001</v>
      </c>
      <c r="I76" s="183">
        <v>45.4</v>
      </c>
      <c r="J76" s="17">
        <v>45.4</v>
      </c>
      <c r="K76" s="178">
        <v>48500</v>
      </c>
      <c r="L76" s="198">
        <f t="shared" si="2"/>
        <v>2201900</v>
      </c>
      <c r="M76" s="17">
        <v>50500</v>
      </c>
      <c r="N76" s="17">
        <f t="shared" si="3"/>
        <v>2292700</v>
      </c>
      <c r="O76" s="203" t="s">
        <v>71</v>
      </c>
    </row>
    <row r="77" spans="1:15" s="167" customFormat="1" ht="15" hidden="1" customHeight="1">
      <c r="A77" s="181">
        <v>1</v>
      </c>
      <c r="B77" s="181">
        <v>1</v>
      </c>
      <c r="C77" s="181">
        <v>5</v>
      </c>
      <c r="D77" s="181">
        <v>5</v>
      </c>
      <c r="E77" s="176">
        <v>82</v>
      </c>
      <c r="F77" s="181">
        <v>13</v>
      </c>
      <c r="G77" s="176">
        <v>1</v>
      </c>
      <c r="H77" s="183">
        <v>19</v>
      </c>
      <c r="I77" s="183">
        <v>47.6</v>
      </c>
      <c r="J77" s="17">
        <v>47.6</v>
      </c>
      <c r="K77" s="178">
        <v>49500</v>
      </c>
      <c r="L77" s="198">
        <f t="shared" si="2"/>
        <v>2356200</v>
      </c>
      <c r="M77" s="17">
        <v>52500</v>
      </c>
      <c r="N77" s="17">
        <f t="shared" si="3"/>
        <v>2499000</v>
      </c>
      <c r="O77" s="203" t="s">
        <v>71</v>
      </c>
    </row>
    <row r="78" spans="1:15" ht="15" customHeight="1">
      <c r="A78" s="175">
        <v>1</v>
      </c>
      <c r="B78" s="175">
        <v>1</v>
      </c>
      <c r="C78" s="175">
        <v>5</v>
      </c>
      <c r="D78" s="175">
        <v>5</v>
      </c>
      <c r="E78" s="176">
        <v>33</v>
      </c>
      <c r="F78" s="175">
        <v>6</v>
      </c>
      <c r="G78" s="179">
        <v>1</v>
      </c>
      <c r="H78" s="178">
        <v>19</v>
      </c>
      <c r="I78" s="178">
        <v>47.6</v>
      </c>
      <c r="J78" s="17">
        <v>47.6</v>
      </c>
      <c r="K78" s="178">
        <v>49500</v>
      </c>
      <c r="L78" s="198">
        <f t="shared" si="2"/>
        <v>2356200</v>
      </c>
      <c r="M78" s="17">
        <f>Шахматка!N94</f>
        <v>57000</v>
      </c>
      <c r="N78" s="17">
        <f t="shared" si="3"/>
        <v>2713200</v>
      </c>
      <c r="O78" s="199" t="s">
        <v>27</v>
      </c>
    </row>
    <row r="79" spans="1:15" s="167" customFormat="1" ht="15" hidden="1" customHeight="1">
      <c r="A79" s="181">
        <v>1</v>
      </c>
      <c r="B79" s="181">
        <v>1</v>
      </c>
      <c r="C79" s="181">
        <v>5</v>
      </c>
      <c r="D79" s="181">
        <v>5</v>
      </c>
      <c r="E79" s="176">
        <v>89</v>
      </c>
      <c r="F79" s="181">
        <v>14</v>
      </c>
      <c r="G79" s="182">
        <v>1</v>
      </c>
      <c r="H79" s="183">
        <v>19</v>
      </c>
      <c r="I79" s="183">
        <v>47.6</v>
      </c>
      <c r="J79" s="17">
        <v>47.6</v>
      </c>
      <c r="K79" s="183">
        <v>49500</v>
      </c>
      <c r="L79" s="200">
        <f t="shared" si="2"/>
        <v>2356200</v>
      </c>
      <c r="M79" s="17">
        <v>48000</v>
      </c>
      <c r="N79" s="17">
        <f t="shared" si="3"/>
        <v>2284800</v>
      </c>
      <c r="O79" s="203" t="s">
        <v>71</v>
      </c>
    </row>
    <row r="80" spans="1:15" s="167" customFormat="1" hidden="1">
      <c r="A80" s="184">
        <v>1</v>
      </c>
      <c r="B80" s="184">
        <v>1</v>
      </c>
      <c r="C80" s="184">
        <v>4</v>
      </c>
      <c r="D80" s="184">
        <v>4</v>
      </c>
      <c r="E80" s="185">
        <v>88</v>
      </c>
      <c r="F80" s="184">
        <v>14</v>
      </c>
      <c r="G80" s="13">
        <v>1</v>
      </c>
      <c r="H80" s="186">
        <v>19</v>
      </c>
      <c r="I80" s="186">
        <v>45.9</v>
      </c>
      <c r="J80" s="8">
        <v>45.9</v>
      </c>
      <c r="K80" s="186">
        <v>47000</v>
      </c>
      <c r="L80" s="202">
        <f t="shared" si="2"/>
        <v>2157300</v>
      </c>
      <c r="M80" s="8">
        <f>K80</f>
        <v>47000</v>
      </c>
      <c r="N80" s="8">
        <f t="shared" si="3"/>
        <v>2157300</v>
      </c>
      <c r="O80" s="203" t="s">
        <v>71</v>
      </c>
    </row>
    <row r="81" spans="1:15" ht="15" customHeight="1">
      <c r="A81" s="175">
        <v>1</v>
      </c>
      <c r="B81" s="175">
        <v>1</v>
      </c>
      <c r="C81" s="175">
        <v>5</v>
      </c>
      <c r="D81" s="175">
        <v>5</v>
      </c>
      <c r="E81" s="176">
        <v>40</v>
      </c>
      <c r="F81" s="175">
        <v>7</v>
      </c>
      <c r="G81" s="179">
        <v>1</v>
      </c>
      <c r="H81" s="178">
        <v>19</v>
      </c>
      <c r="I81" s="178">
        <v>47.6</v>
      </c>
      <c r="J81" s="17">
        <v>47.6</v>
      </c>
      <c r="K81" s="178">
        <v>49500</v>
      </c>
      <c r="L81" s="198">
        <f t="shared" si="2"/>
        <v>2356200</v>
      </c>
      <c r="M81" s="17">
        <f>Шахматка!N94</f>
        <v>57000</v>
      </c>
      <c r="N81" s="17">
        <f t="shared" si="3"/>
        <v>2713200</v>
      </c>
      <c r="O81" s="199" t="s">
        <v>27</v>
      </c>
    </row>
    <row r="82" spans="1:15" s="167" customFormat="1" hidden="1">
      <c r="A82" s="184">
        <v>1</v>
      </c>
      <c r="B82" s="184">
        <v>1</v>
      </c>
      <c r="C82" s="184">
        <v>2</v>
      </c>
      <c r="D82" s="184">
        <v>2</v>
      </c>
      <c r="E82" s="185">
        <v>93</v>
      </c>
      <c r="F82" s="184">
        <v>15</v>
      </c>
      <c r="G82" s="185">
        <v>1</v>
      </c>
      <c r="H82" s="186">
        <v>18.899999999999999</v>
      </c>
      <c r="I82" s="186">
        <v>48.2</v>
      </c>
      <c r="J82" s="8">
        <v>48.2</v>
      </c>
      <c r="K82" s="186">
        <v>43000</v>
      </c>
      <c r="L82" s="202">
        <f t="shared" si="2"/>
        <v>2072600.0000000002</v>
      </c>
      <c r="M82" s="8">
        <f>K82</f>
        <v>43000</v>
      </c>
      <c r="N82" s="8">
        <f t="shared" si="3"/>
        <v>2072600.0000000002</v>
      </c>
      <c r="O82" s="203" t="s">
        <v>71</v>
      </c>
    </row>
    <row r="83" spans="1:15" ht="15" customHeight="1">
      <c r="A83" s="348">
        <v>1</v>
      </c>
      <c r="B83" s="348">
        <v>1</v>
      </c>
      <c r="C83" s="348">
        <v>5</v>
      </c>
      <c r="D83" s="348">
        <v>5</v>
      </c>
      <c r="E83" s="349">
        <v>96</v>
      </c>
      <c r="F83" s="348">
        <v>15</v>
      </c>
      <c r="G83" s="350">
        <v>1</v>
      </c>
      <c r="H83" s="351">
        <v>19</v>
      </c>
      <c r="I83" s="351">
        <v>47.6</v>
      </c>
      <c r="J83" s="352">
        <v>47.6</v>
      </c>
      <c r="K83" s="207"/>
      <c r="L83" s="208"/>
      <c r="M83" s="352">
        <f>Шахматка!N94</f>
        <v>57000</v>
      </c>
      <c r="N83" s="352">
        <f t="shared" si="3"/>
        <v>2713200</v>
      </c>
      <c r="O83" s="238" t="s">
        <v>137</v>
      </c>
    </row>
    <row r="84" spans="1:15" ht="15" customHeight="1">
      <c r="A84" s="175">
        <v>1</v>
      </c>
      <c r="B84" s="175">
        <v>1</v>
      </c>
      <c r="C84" s="175">
        <v>2</v>
      </c>
      <c r="D84" s="175">
        <v>2</v>
      </c>
      <c r="E84" s="176">
        <v>37</v>
      </c>
      <c r="F84" s="175">
        <v>7</v>
      </c>
      <c r="G84" s="179">
        <v>1</v>
      </c>
      <c r="H84" s="178">
        <v>18.899999999999999</v>
      </c>
      <c r="I84" s="178">
        <v>48.2</v>
      </c>
      <c r="J84" s="17">
        <v>48.2</v>
      </c>
      <c r="K84" s="178">
        <v>45000</v>
      </c>
      <c r="L84" s="198">
        <f t="shared" ref="L84:L96" si="4">K84*J84</f>
        <v>2169000</v>
      </c>
      <c r="M84" s="17">
        <f>Шахматка!E94</f>
        <v>54500</v>
      </c>
      <c r="N84" s="17">
        <f t="shared" si="3"/>
        <v>2626900</v>
      </c>
      <c r="O84" s="199" t="s">
        <v>27</v>
      </c>
    </row>
    <row r="85" spans="1:15" s="167" customFormat="1" hidden="1">
      <c r="A85" s="184">
        <v>1</v>
      </c>
      <c r="B85" s="184">
        <v>1</v>
      </c>
      <c r="C85" s="184">
        <v>4</v>
      </c>
      <c r="D85" s="184">
        <v>4</v>
      </c>
      <c r="E85" s="185">
        <v>95</v>
      </c>
      <c r="F85" s="184">
        <v>15</v>
      </c>
      <c r="G85" s="185">
        <v>1</v>
      </c>
      <c r="H85" s="186">
        <v>19</v>
      </c>
      <c r="I85" s="186">
        <v>45.9</v>
      </c>
      <c r="J85" s="8">
        <v>45.9</v>
      </c>
      <c r="K85" s="186">
        <v>46000</v>
      </c>
      <c r="L85" s="202">
        <f t="shared" si="4"/>
        <v>2111400</v>
      </c>
      <c r="M85" s="8">
        <f>K85</f>
        <v>46000</v>
      </c>
      <c r="N85" s="8">
        <f t="shared" si="3"/>
        <v>2111400</v>
      </c>
      <c r="O85" s="203" t="s">
        <v>71</v>
      </c>
    </row>
    <row r="86" spans="1:15" s="15" customFormat="1" ht="15" customHeight="1">
      <c r="A86" s="175">
        <v>1</v>
      </c>
      <c r="B86" s="175">
        <v>1</v>
      </c>
      <c r="C86" s="175">
        <v>2</v>
      </c>
      <c r="D86" s="175">
        <v>2</v>
      </c>
      <c r="E86" s="176">
        <v>51</v>
      </c>
      <c r="F86" s="175">
        <v>9</v>
      </c>
      <c r="G86" s="179">
        <v>1</v>
      </c>
      <c r="H86" s="178">
        <v>18.899999999999999</v>
      </c>
      <c r="I86" s="178">
        <v>48.2</v>
      </c>
      <c r="J86" s="17">
        <v>48.2</v>
      </c>
      <c r="K86" s="178">
        <v>45000</v>
      </c>
      <c r="L86" s="198">
        <f t="shared" si="4"/>
        <v>2169000</v>
      </c>
      <c r="M86" s="17">
        <f>Шахматка!E94</f>
        <v>54500</v>
      </c>
      <c r="N86" s="17">
        <f t="shared" si="3"/>
        <v>2626900</v>
      </c>
      <c r="O86" s="199" t="s">
        <v>27</v>
      </c>
    </row>
    <row r="87" spans="1:15" s="167" customFormat="1" ht="13.5" hidden="1" customHeight="1">
      <c r="A87" s="184">
        <v>1</v>
      </c>
      <c r="B87" s="184">
        <v>1</v>
      </c>
      <c r="C87" s="184">
        <v>1</v>
      </c>
      <c r="D87" s="184">
        <v>1</v>
      </c>
      <c r="E87" s="185">
        <v>99</v>
      </c>
      <c r="F87" s="184">
        <v>16</v>
      </c>
      <c r="G87" s="13">
        <v>1</v>
      </c>
      <c r="H87" s="186">
        <v>19.5</v>
      </c>
      <c r="I87" s="186">
        <v>46.5</v>
      </c>
      <c r="J87" s="8">
        <v>46.5</v>
      </c>
      <c r="K87" s="186">
        <v>38000</v>
      </c>
      <c r="L87" s="202">
        <f t="shared" si="4"/>
        <v>1767000</v>
      </c>
      <c r="M87" s="8">
        <f>K87</f>
        <v>38000</v>
      </c>
      <c r="N87" s="8">
        <f t="shared" si="3"/>
        <v>1767000</v>
      </c>
      <c r="O87" s="203" t="s">
        <v>71</v>
      </c>
    </row>
    <row r="88" spans="1:15" s="168" customFormat="1" ht="15" hidden="1" customHeight="1">
      <c r="A88" s="187">
        <v>1</v>
      </c>
      <c r="B88" s="187">
        <v>2</v>
      </c>
      <c r="C88" s="187">
        <v>2</v>
      </c>
      <c r="D88" s="187">
        <v>9</v>
      </c>
      <c r="E88" s="188">
        <v>107</v>
      </c>
      <c r="F88" s="187">
        <v>2</v>
      </c>
      <c r="G88" s="188">
        <v>2</v>
      </c>
      <c r="H88" s="189">
        <v>35.200000000000003</v>
      </c>
      <c r="I88" s="189">
        <v>70.5</v>
      </c>
      <c r="J88" s="204">
        <v>70.5</v>
      </c>
      <c r="K88" s="178">
        <v>44500</v>
      </c>
      <c r="L88" s="198">
        <f t="shared" si="4"/>
        <v>3137250</v>
      </c>
      <c r="M88" s="204">
        <v>41000</v>
      </c>
      <c r="N88" s="204">
        <f t="shared" si="3"/>
        <v>2890500</v>
      </c>
      <c r="O88" s="205" t="s">
        <v>72</v>
      </c>
    </row>
    <row r="89" spans="1:15" s="167" customFormat="1" ht="15" hidden="1" customHeight="1">
      <c r="A89" s="184">
        <v>1</v>
      </c>
      <c r="B89" s="184">
        <v>1</v>
      </c>
      <c r="C89" s="184">
        <v>2</v>
      </c>
      <c r="D89" s="184">
        <v>2</v>
      </c>
      <c r="E89" s="185">
        <v>100</v>
      </c>
      <c r="F89" s="184">
        <v>16</v>
      </c>
      <c r="G89" s="13">
        <v>1</v>
      </c>
      <c r="H89" s="186">
        <v>18.899999999999999</v>
      </c>
      <c r="I89" s="186">
        <v>48.2</v>
      </c>
      <c r="J89" s="8">
        <v>48.2</v>
      </c>
      <c r="K89" s="186">
        <v>43000</v>
      </c>
      <c r="L89" s="202">
        <f t="shared" si="4"/>
        <v>2072600.0000000002</v>
      </c>
      <c r="M89" s="8">
        <f>K89</f>
        <v>43000</v>
      </c>
      <c r="N89" s="8">
        <f t="shared" si="3"/>
        <v>2072600.0000000002</v>
      </c>
      <c r="O89" s="203" t="s">
        <v>71</v>
      </c>
    </row>
    <row r="90" spans="1:15" s="169" customFormat="1" ht="15" hidden="1" customHeight="1">
      <c r="A90" s="209">
        <v>1</v>
      </c>
      <c r="B90" s="209">
        <v>2</v>
      </c>
      <c r="C90" s="209">
        <v>3</v>
      </c>
      <c r="D90" s="209">
        <v>10</v>
      </c>
      <c r="E90" s="176">
        <v>108</v>
      </c>
      <c r="F90" s="209">
        <v>2</v>
      </c>
      <c r="G90" s="210">
        <v>2</v>
      </c>
      <c r="H90" s="211">
        <v>35.200000000000003</v>
      </c>
      <c r="I90" s="211">
        <v>70.599999999999994</v>
      </c>
      <c r="J90" s="206">
        <v>70.599999999999994</v>
      </c>
      <c r="K90" s="178">
        <v>44500</v>
      </c>
      <c r="L90" s="198">
        <f t="shared" si="4"/>
        <v>3141699.9999999995</v>
      </c>
      <c r="M90" s="206">
        <v>38500</v>
      </c>
      <c r="N90" s="206">
        <f t="shared" si="3"/>
        <v>2718100</v>
      </c>
      <c r="O90" s="216" t="s">
        <v>71</v>
      </c>
    </row>
    <row r="91" spans="1:15" ht="15" customHeight="1">
      <c r="A91" s="175">
        <v>1</v>
      </c>
      <c r="B91" s="175">
        <v>1</v>
      </c>
      <c r="C91" s="175">
        <v>2</v>
      </c>
      <c r="D91" s="175">
        <v>2</v>
      </c>
      <c r="E91" s="176">
        <v>58</v>
      </c>
      <c r="F91" s="175">
        <v>10</v>
      </c>
      <c r="G91" s="179">
        <v>1</v>
      </c>
      <c r="H91" s="178">
        <v>18.899999999999999</v>
      </c>
      <c r="I91" s="178">
        <v>48.2</v>
      </c>
      <c r="J91" s="17">
        <v>48.2</v>
      </c>
      <c r="K91" s="178">
        <v>44500</v>
      </c>
      <c r="L91" s="198">
        <f t="shared" si="4"/>
        <v>2144900</v>
      </c>
      <c r="M91" s="17">
        <f>Шахматка!E94</f>
        <v>54500</v>
      </c>
      <c r="N91" s="17">
        <f t="shared" si="3"/>
        <v>2626900</v>
      </c>
      <c r="O91" s="199" t="s">
        <v>27</v>
      </c>
    </row>
    <row r="92" spans="1:15" s="167" customFormat="1" hidden="1">
      <c r="A92" s="184">
        <v>1</v>
      </c>
      <c r="B92" s="184">
        <v>1</v>
      </c>
      <c r="C92" s="184">
        <v>4</v>
      </c>
      <c r="D92" s="184">
        <v>4</v>
      </c>
      <c r="E92" s="185">
        <v>102</v>
      </c>
      <c r="F92" s="184">
        <v>16</v>
      </c>
      <c r="G92" s="185">
        <v>1</v>
      </c>
      <c r="H92" s="186">
        <v>19</v>
      </c>
      <c r="I92" s="186">
        <v>45.9</v>
      </c>
      <c r="J92" s="8">
        <v>45.9</v>
      </c>
      <c r="K92" s="186">
        <v>47000</v>
      </c>
      <c r="L92" s="202">
        <f t="shared" si="4"/>
        <v>2157300</v>
      </c>
      <c r="M92" s="8">
        <f>K92</f>
        <v>47000</v>
      </c>
      <c r="N92" s="8">
        <f t="shared" si="3"/>
        <v>2157300</v>
      </c>
      <c r="O92" s="203" t="s">
        <v>71</v>
      </c>
    </row>
    <row r="93" spans="1:15" s="167" customFormat="1" ht="17.25" hidden="1" customHeight="1">
      <c r="A93" s="184">
        <v>1</v>
      </c>
      <c r="B93" s="184">
        <v>1</v>
      </c>
      <c r="C93" s="184">
        <v>5</v>
      </c>
      <c r="D93" s="184">
        <v>5</v>
      </c>
      <c r="E93" s="185">
        <v>103</v>
      </c>
      <c r="F93" s="184">
        <v>16</v>
      </c>
      <c r="G93" s="13">
        <v>1</v>
      </c>
      <c r="H93" s="186">
        <v>19</v>
      </c>
      <c r="I93" s="186">
        <v>47.6</v>
      </c>
      <c r="J93" s="8">
        <v>47.6</v>
      </c>
      <c r="K93" s="186">
        <v>45004.2</v>
      </c>
      <c r="L93" s="202">
        <f t="shared" si="4"/>
        <v>2142199.92</v>
      </c>
      <c r="M93" s="8">
        <f>K93</f>
        <v>45004.2</v>
      </c>
      <c r="N93" s="8">
        <f t="shared" si="3"/>
        <v>2142199.92</v>
      </c>
      <c r="O93" s="203" t="s">
        <v>71</v>
      </c>
    </row>
    <row r="94" spans="1:15" s="167" customFormat="1" ht="15" hidden="1" customHeight="1">
      <c r="A94" s="181">
        <v>1</v>
      </c>
      <c r="B94" s="181">
        <v>2</v>
      </c>
      <c r="C94" s="181">
        <v>4</v>
      </c>
      <c r="D94" s="181">
        <v>11</v>
      </c>
      <c r="E94" s="176">
        <v>113</v>
      </c>
      <c r="F94" s="181">
        <v>3</v>
      </c>
      <c r="G94" s="182">
        <v>3</v>
      </c>
      <c r="H94" s="183">
        <v>54.7</v>
      </c>
      <c r="I94" s="183">
        <v>102</v>
      </c>
      <c r="J94" s="17">
        <v>102</v>
      </c>
      <c r="K94" s="178">
        <v>44000</v>
      </c>
      <c r="L94" s="198">
        <f t="shared" si="4"/>
        <v>4488000</v>
      </c>
      <c r="M94" s="17">
        <v>39500</v>
      </c>
      <c r="N94" s="17">
        <f t="shared" si="3"/>
        <v>4029000</v>
      </c>
      <c r="O94" s="201" t="s">
        <v>71</v>
      </c>
    </row>
    <row r="95" spans="1:15" s="167" customFormat="1" hidden="1">
      <c r="A95" s="181">
        <v>1</v>
      </c>
      <c r="B95" s="181">
        <v>1</v>
      </c>
      <c r="C95" s="181">
        <v>6</v>
      </c>
      <c r="D95" s="181">
        <v>6</v>
      </c>
      <c r="E95" s="176">
        <v>104</v>
      </c>
      <c r="F95" s="181">
        <v>16</v>
      </c>
      <c r="G95" s="182">
        <v>2</v>
      </c>
      <c r="H95" s="183">
        <v>35.799999999999997</v>
      </c>
      <c r="I95" s="183">
        <v>78.099999999999994</v>
      </c>
      <c r="J95" s="17">
        <v>78.099999999999994</v>
      </c>
      <c r="K95" s="183">
        <v>49000</v>
      </c>
      <c r="L95" s="200">
        <f t="shared" si="4"/>
        <v>3826899.9999999995</v>
      </c>
      <c r="M95" s="17">
        <v>48000</v>
      </c>
      <c r="N95" s="17">
        <f t="shared" si="3"/>
        <v>3748799.9999999995</v>
      </c>
      <c r="O95" s="203" t="s">
        <v>71</v>
      </c>
    </row>
    <row r="96" spans="1:15" s="167" customFormat="1" ht="15" hidden="1" customHeight="1">
      <c r="A96" s="184">
        <v>1</v>
      </c>
      <c r="B96" s="184">
        <v>2</v>
      </c>
      <c r="C96" s="184">
        <v>3</v>
      </c>
      <c r="D96" s="181">
        <v>10</v>
      </c>
      <c r="E96" s="185">
        <v>112</v>
      </c>
      <c r="F96" s="184">
        <v>3</v>
      </c>
      <c r="G96" s="185">
        <v>2</v>
      </c>
      <c r="H96" s="186">
        <v>35.200000000000003</v>
      </c>
      <c r="I96" s="186">
        <v>70.599999999999994</v>
      </c>
      <c r="J96" s="8">
        <v>70.599999999999994</v>
      </c>
      <c r="K96" s="186">
        <v>41500</v>
      </c>
      <c r="L96" s="202">
        <f t="shared" si="4"/>
        <v>2929899.9999999995</v>
      </c>
      <c r="M96" s="8">
        <f>K96</f>
        <v>41500</v>
      </c>
      <c r="N96" s="8">
        <f t="shared" si="3"/>
        <v>2929899.9999999995</v>
      </c>
      <c r="O96" s="203" t="s">
        <v>71</v>
      </c>
    </row>
    <row r="97" spans="1:15" ht="15" customHeight="1">
      <c r="A97" s="191">
        <v>1</v>
      </c>
      <c r="B97" s="191">
        <v>3</v>
      </c>
      <c r="C97" s="191">
        <v>3</v>
      </c>
      <c r="D97" s="191">
        <v>14</v>
      </c>
      <c r="E97" s="180">
        <v>180</v>
      </c>
      <c r="F97" s="191">
        <v>4</v>
      </c>
      <c r="G97" s="192">
        <v>1</v>
      </c>
      <c r="H97" s="193">
        <v>19</v>
      </c>
      <c r="I97" s="193">
        <v>48.3</v>
      </c>
      <c r="J97" s="206">
        <v>48.3</v>
      </c>
      <c r="K97" s="207"/>
      <c r="L97" s="208"/>
      <c r="M97" s="206">
        <v>54000</v>
      </c>
      <c r="N97" s="206">
        <f t="shared" si="3"/>
        <v>2608200</v>
      </c>
      <c r="O97" s="199" t="s">
        <v>27</v>
      </c>
    </row>
    <row r="98" spans="1:15" ht="15" customHeight="1">
      <c r="A98" s="175">
        <v>1</v>
      </c>
      <c r="B98" s="175">
        <v>3</v>
      </c>
      <c r="C98" s="175">
        <v>3</v>
      </c>
      <c r="D98" s="175">
        <v>14</v>
      </c>
      <c r="E98" s="176">
        <v>192</v>
      </c>
      <c r="F98" s="175">
        <v>6</v>
      </c>
      <c r="G98" s="179">
        <v>1</v>
      </c>
      <c r="H98" s="178">
        <v>19</v>
      </c>
      <c r="I98" s="178">
        <v>48.3</v>
      </c>
      <c r="J98" s="17">
        <v>48.3</v>
      </c>
      <c r="K98" s="178">
        <v>49500</v>
      </c>
      <c r="L98" s="198">
        <f>K98*J98</f>
        <v>2390850</v>
      </c>
      <c r="M98" s="17">
        <v>56000</v>
      </c>
      <c r="N98" s="17">
        <f t="shared" si="3"/>
        <v>2704800</v>
      </c>
      <c r="O98" s="199" t="s">
        <v>27</v>
      </c>
    </row>
    <row r="99" spans="1:15" s="167" customFormat="1" hidden="1">
      <c r="A99" s="181">
        <v>1</v>
      </c>
      <c r="B99" s="181">
        <v>2</v>
      </c>
      <c r="C99" s="181">
        <v>4</v>
      </c>
      <c r="D99" s="181">
        <v>11</v>
      </c>
      <c r="E99" s="176">
        <v>117</v>
      </c>
      <c r="F99" s="181">
        <v>4</v>
      </c>
      <c r="G99" s="176">
        <v>3</v>
      </c>
      <c r="H99" s="183">
        <v>54.7</v>
      </c>
      <c r="I99" s="183">
        <v>102</v>
      </c>
      <c r="J99" s="17">
        <v>102</v>
      </c>
      <c r="K99" s="183">
        <v>44000</v>
      </c>
      <c r="L99" s="200">
        <f>K99*J99</f>
        <v>4488000</v>
      </c>
      <c r="M99" s="17">
        <v>42500</v>
      </c>
      <c r="N99" s="17">
        <f t="shared" si="3"/>
        <v>4335000</v>
      </c>
      <c r="O99" s="203" t="s">
        <v>71</v>
      </c>
    </row>
    <row r="100" spans="1:15" s="15" customFormat="1" ht="15" customHeight="1">
      <c r="A100" s="175">
        <v>1</v>
      </c>
      <c r="B100" s="175">
        <v>3</v>
      </c>
      <c r="C100" s="175">
        <v>3</v>
      </c>
      <c r="D100" s="175">
        <v>14</v>
      </c>
      <c r="E100" s="176">
        <v>198</v>
      </c>
      <c r="F100" s="175">
        <v>7</v>
      </c>
      <c r="G100" s="179">
        <v>1</v>
      </c>
      <c r="H100" s="178">
        <v>19</v>
      </c>
      <c r="I100" s="220">
        <v>48.3</v>
      </c>
      <c r="J100" s="17">
        <v>48.3</v>
      </c>
      <c r="K100" s="178">
        <v>49500</v>
      </c>
      <c r="L100" s="198">
        <f>K100*J100</f>
        <v>2390850</v>
      </c>
      <c r="M100" s="17">
        <v>56000</v>
      </c>
      <c r="N100" s="17">
        <f t="shared" si="3"/>
        <v>2704800</v>
      </c>
      <c r="O100" s="199" t="s">
        <v>27</v>
      </c>
    </row>
    <row r="101" spans="1:15" ht="15" customHeight="1">
      <c r="A101" s="175">
        <v>1</v>
      </c>
      <c r="B101" s="175">
        <v>3</v>
      </c>
      <c r="C101" s="175">
        <v>3</v>
      </c>
      <c r="D101" s="175">
        <v>14</v>
      </c>
      <c r="E101" s="176">
        <v>204</v>
      </c>
      <c r="F101" s="175">
        <v>8</v>
      </c>
      <c r="G101" s="179">
        <v>1</v>
      </c>
      <c r="H101" s="178">
        <v>19</v>
      </c>
      <c r="I101" s="178">
        <v>48.3</v>
      </c>
      <c r="J101" s="17">
        <v>48.3</v>
      </c>
      <c r="K101" s="178">
        <v>49500</v>
      </c>
      <c r="L101" s="198">
        <f>K101*J101</f>
        <v>2390850</v>
      </c>
      <c r="M101" s="17">
        <v>56000</v>
      </c>
      <c r="N101" s="17">
        <f t="shared" si="3"/>
        <v>2704800</v>
      </c>
      <c r="O101" s="199" t="s">
        <v>27</v>
      </c>
    </row>
    <row r="102" spans="1:15" s="347" customFormat="1" ht="15" customHeight="1">
      <c r="A102" s="191">
        <v>1</v>
      </c>
      <c r="B102" s="191">
        <v>3</v>
      </c>
      <c r="C102" s="191">
        <v>3</v>
      </c>
      <c r="D102" s="191">
        <v>14</v>
      </c>
      <c r="E102" s="180">
        <v>210</v>
      </c>
      <c r="F102" s="191">
        <v>9</v>
      </c>
      <c r="G102" s="192">
        <v>1</v>
      </c>
      <c r="H102" s="193">
        <v>19</v>
      </c>
      <c r="I102" s="193">
        <v>48.3</v>
      </c>
      <c r="J102" s="206">
        <v>48.3</v>
      </c>
      <c r="K102" s="207"/>
      <c r="L102" s="208"/>
      <c r="M102" s="206">
        <v>56000</v>
      </c>
      <c r="N102" s="206">
        <f t="shared" si="3"/>
        <v>2704800</v>
      </c>
      <c r="O102" s="199" t="s">
        <v>27</v>
      </c>
    </row>
    <row r="103" spans="1:15" s="347" customFormat="1" ht="15" customHeight="1">
      <c r="A103" s="175">
        <v>1</v>
      </c>
      <c r="B103" s="175">
        <v>3</v>
      </c>
      <c r="C103" s="175">
        <v>3</v>
      </c>
      <c r="D103" s="175">
        <v>14</v>
      </c>
      <c r="E103" s="176">
        <v>216</v>
      </c>
      <c r="F103" s="175">
        <v>10</v>
      </c>
      <c r="G103" s="179">
        <v>1</v>
      </c>
      <c r="H103" s="178">
        <v>19</v>
      </c>
      <c r="I103" s="178">
        <v>48.3</v>
      </c>
      <c r="J103" s="17">
        <v>48.3</v>
      </c>
      <c r="K103" s="178">
        <v>49500</v>
      </c>
      <c r="L103" s="198">
        <f t="shared" ref="L103:L134" si="5">K103*J103</f>
        <v>2390850</v>
      </c>
      <c r="M103" s="17">
        <v>56000</v>
      </c>
      <c r="N103" s="17">
        <f t="shared" si="3"/>
        <v>2704800</v>
      </c>
      <c r="O103" s="199" t="s">
        <v>27</v>
      </c>
    </row>
    <row r="104" spans="1:15" s="167" customFormat="1" ht="17.25" hidden="1" customHeight="1">
      <c r="A104" s="184">
        <v>1</v>
      </c>
      <c r="B104" s="184">
        <v>2</v>
      </c>
      <c r="C104" s="184">
        <v>1</v>
      </c>
      <c r="D104" s="184">
        <v>8</v>
      </c>
      <c r="E104" s="185">
        <v>122</v>
      </c>
      <c r="F104" s="184">
        <v>6</v>
      </c>
      <c r="G104" s="13">
        <v>3</v>
      </c>
      <c r="H104" s="186">
        <v>55.8</v>
      </c>
      <c r="I104" s="186">
        <v>103.5</v>
      </c>
      <c r="J104" s="8">
        <v>103.5</v>
      </c>
      <c r="K104" s="186">
        <v>42500</v>
      </c>
      <c r="L104" s="202">
        <f t="shared" si="5"/>
        <v>4398750</v>
      </c>
      <c r="M104" s="8">
        <f>K104</f>
        <v>42500</v>
      </c>
      <c r="N104" s="8">
        <f t="shared" si="3"/>
        <v>4398750</v>
      </c>
      <c r="O104" s="203" t="s">
        <v>71</v>
      </c>
    </row>
    <row r="105" spans="1:15" ht="15" customHeight="1">
      <c r="A105" s="175">
        <v>1</v>
      </c>
      <c r="B105" s="175">
        <v>3</v>
      </c>
      <c r="C105" s="175">
        <v>3</v>
      </c>
      <c r="D105" s="175">
        <v>14</v>
      </c>
      <c r="E105" s="176">
        <v>222</v>
      </c>
      <c r="F105" s="175">
        <v>11</v>
      </c>
      <c r="G105" s="179">
        <v>1</v>
      </c>
      <c r="H105" s="178">
        <v>19</v>
      </c>
      <c r="I105" s="178">
        <v>48.3</v>
      </c>
      <c r="J105" s="17">
        <v>48.3</v>
      </c>
      <c r="K105" s="178">
        <v>49500</v>
      </c>
      <c r="L105" s="198">
        <f t="shared" si="5"/>
        <v>2390850</v>
      </c>
      <c r="M105" s="17">
        <v>56000</v>
      </c>
      <c r="N105" s="17">
        <f t="shared" si="3"/>
        <v>2704800</v>
      </c>
      <c r="O105" s="199" t="s">
        <v>27</v>
      </c>
    </row>
    <row r="106" spans="1:15" s="167" customFormat="1" ht="15" hidden="1" customHeight="1">
      <c r="A106" s="181">
        <v>1</v>
      </c>
      <c r="B106" s="181">
        <v>2</v>
      </c>
      <c r="C106" s="181">
        <v>4</v>
      </c>
      <c r="D106" s="181">
        <v>11</v>
      </c>
      <c r="E106" s="176">
        <v>141</v>
      </c>
      <c r="F106" s="181">
        <v>10</v>
      </c>
      <c r="G106" s="182">
        <v>3</v>
      </c>
      <c r="H106" s="183">
        <v>54.7</v>
      </c>
      <c r="I106" s="183">
        <v>102</v>
      </c>
      <c r="J106" s="17">
        <v>102</v>
      </c>
      <c r="K106" s="178">
        <v>43500</v>
      </c>
      <c r="L106" s="198">
        <f t="shared" si="5"/>
        <v>4437000</v>
      </c>
      <c r="M106" s="17">
        <v>42000</v>
      </c>
      <c r="N106" s="17">
        <f t="shared" si="3"/>
        <v>4284000</v>
      </c>
      <c r="O106" s="203" t="s">
        <v>71</v>
      </c>
    </row>
    <row r="107" spans="1:15" s="167" customFormat="1" ht="15" hidden="1" customHeight="1">
      <c r="A107" s="181">
        <v>1</v>
      </c>
      <c r="B107" s="181">
        <v>2</v>
      </c>
      <c r="C107" s="181">
        <v>3</v>
      </c>
      <c r="D107" s="181">
        <v>10</v>
      </c>
      <c r="E107" s="176">
        <v>144</v>
      </c>
      <c r="F107" s="181">
        <v>11</v>
      </c>
      <c r="G107" s="182">
        <v>2</v>
      </c>
      <c r="H107" s="183">
        <v>35.200000000000003</v>
      </c>
      <c r="I107" s="183">
        <v>72.2</v>
      </c>
      <c r="J107" s="17">
        <v>72.2</v>
      </c>
      <c r="K107" s="183">
        <v>49500</v>
      </c>
      <c r="L107" s="200">
        <f t="shared" si="5"/>
        <v>3573900</v>
      </c>
      <c r="M107" s="17">
        <v>47000</v>
      </c>
      <c r="N107" s="17">
        <f t="shared" si="3"/>
        <v>3393400</v>
      </c>
      <c r="O107" s="203" t="s">
        <v>71</v>
      </c>
    </row>
    <row r="108" spans="1:15" s="167" customFormat="1" ht="15" hidden="1" customHeight="1">
      <c r="A108" s="181">
        <v>1</v>
      </c>
      <c r="B108" s="181">
        <v>2</v>
      </c>
      <c r="C108" s="181">
        <v>1</v>
      </c>
      <c r="D108" s="181">
        <v>8</v>
      </c>
      <c r="E108" s="176">
        <v>150</v>
      </c>
      <c r="F108" s="181">
        <v>13</v>
      </c>
      <c r="G108" s="182">
        <v>3</v>
      </c>
      <c r="H108" s="183">
        <v>55.8</v>
      </c>
      <c r="I108" s="183">
        <v>103.5</v>
      </c>
      <c r="J108" s="17">
        <v>103.5</v>
      </c>
      <c r="K108" s="178">
        <v>43000</v>
      </c>
      <c r="L108" s="198">
        <f t="shared" si="5"/>
        <v>4450500</v>
      </c>
      <c r="M108" s="17">
        <v>39500</v>
      </c>
      <c r="N108" s="17">
        <f t="shared" si="3"/>
        <v>4088250</v>
      </c>
      <c r="O108" s="201" t="s">
        <v>71</v>
      </c>
    </row>
    <row r="109" spans="1:15" s="168" customFormat="1" ht="15" hidden="1" customHeight="1">
      <c r="A109" s="187">
        <v>1</v>
      </c>
      <c r="B109" s="187">
        <v>2</v>
      </c>
      <c r="C109" s="187">
        <v>4</v>
      </c>
      <c r="D109" s="187">
        <v>11</v>
      </c>
      <c r="E109" s="188">
        <v>153</v>
      </c>
      <c r="F109" s="187">
        <v>13</v>
      </c>
      <c r="G109" s="190">
        <v>3</v>
      </c>
      <c r="H109" s="189">
        <v>54.7</v>
      </c>
      <c r="I109" s="189">
        <v>102</v>
      </c>
      <c r="J109" s="204">
        <v>102</v>
      </c>
      <c r="K109" s="178">
        <v>43000</v>
      </c>
      <c r="L109" s="198">
        <f t="shared" si="5"/>
        <v>4386000</v>
      </c>
      <c r="M109" s="204">
        <v>42500</v>
      </c>
      <c r="N109" s="204">
        <f t="shared" si="3"/>
        <v>4335000</v>
      </c>
      <c r="O109" s="205" t="s">
        <v>72</v>
      </c>
    </row>
    <row r="110" spans="1:15" s="168" customFormat="1" ht="15" hidden="1" customHeight="1">
      <c r="A110" s="187">
        <v>1</v>
      </c>
      <c r="B110" s="187">
        <v>2</v>
      </c>
      <c r="C110" s="187">
        <v>1</v>
      </c>
      <c r="D110" s="187">
        <v>8</v>
      </c>
      <c r="E110" s="188">
        <v>154</v>
      </c>
      <c r="F110" s="187">
        <v>14</v>
      </c>
      <c r="G110" s="190">
        <v>3</v>
      </c>
      <c r="H110" s="189">
        <v>55.8</v>
      </c>
      <c r="I110" s="189">
        <v>103.5</v>
      </c>
      <c r="J110" s="204">
        <v>103.5</v>
      </c>
      <c r="K110" s="178">
        <v>43000</v>
      </c>
      <c r="L110" s="198">
        <f t="shared" si="5"/>
        <v>4450500</v>
      </c>
      <c r="M110" s="204">
        <v>41000</v>
      </c>
      <c r="N110" s="204">
        <f t="shared" si="3"/>
        <v>4243500</v>
      </c>
      <c r="O110" s="205" t="s">
        <v>72</v>
      </c>
    </row>
    <row r="111" spans="1:15" ht="15" customHeight="1">
      <c r="A111" s="175">
        <v>1</v>
      </c>
      <c r="B111" s="175">
        <v>3</v>
      </c>
      <c r="C111" s="175">
        <v>3</v>
      </c>
      <c r="D111" s="175">
        <v>14</v>
      </c>
      <c r="E111" s="176">
        <v>234</v>
      </c>
      <c r="F111" s="175">
        <v>13</v>
      </c>
      <c r="G111" s="179">
        <v>1</v>
      </c>
      <c r="H111" s="178">
        <v>19</v>
      </c>
      <c r="I111" s="178">
        <v>48.3</v>
      </c>
      <c r="J111" s="17">
        <v>48.3</v>
      </c>
      <c r="K111" s="178">
        <v>49500</v>
      </c>
      <c r="L111" s="198">
        <f t="shared" si="5"/>
        <v>2390850</v>
      </c>
      <c r="M111" s="17">
        <v>56000</v>
      </c>
      <c r="N111" s="17">
        <f t="shared" si="3"/>
        <v>2704800</v>
      </c>
      <c r="O111" s="199" t="s">
        <v>27</v>
      </c>
    </row>
    <row r="112" spans="1:15" s="167" customFormat="1" hidden="1">
      <c r="A112" s="181">
        <v>1</v>
      </c>
      <c r="B112" s="181">
        <v>2</v>
      </c>
      <c r="C112" s="181">
        <v>4</v>
      </c>
      <c r="D112" s="181">
        <v>11</v>
      </c>
      <c r="E112" s="176">
        <v>125</v>
      </c>
      <c r="F112" s="181">
        <v>6</v>
      </c>
      <c r="G112" s="182">
        <v>3</v>
      </c>
      <c r="H112" s="183">
        <v>54.7</v>
      </c>
      <c r="I112" s="186">
        <v>102</v>
      </c>
      <c r="J112" s="17">
        <v>102</v>
      </c>
      <c r="K112" s="183">
        <v>43500</v>
      </c>
      <c r="L112" s="200">
        <f t="shared" si="5"/>
        <v>4437000</v>
      </c>
      <c r="M112" s="17">
        <v>40500</v>
      </c>
      <c r="N112" s="17">
        <f t="shared" si="3"/>
        <v>4131000</v>
      </c>
      <c r="O112" s="201" t="s">
        <v>71</v>
      </c>
    </row>
    <row r="113" spans="1:15" s="168" customFormat="1" ht="15" hidden="1" customHeight="1">
      <c r="A113" s="187">
        <v>1</v>
      </c>
      <c r="B113" s="187">
        <v>1</v>
      </c>
      <c r="C113" s="187">
        <v>2</v>
      </c>
      <c r="D113" s="187">
        <v>2</v>
      </c>
      <c r="E113" s="188">
        <v>2</v>
      </c>
      <c r="F113" s="187">
        <v>2</v>
      </c>
      <c r="G113" s="190">
        <v>1</v>
      </c>
      <c r="H113" s="189">
        <v>18.899999999999999</v>
      </c>
      <c r="I113" s="189">
        <v>46.6</v>
      </c>
      <c r="J113" s="204">
        <v>46.6</v>
      </c>
      <c r="K113" s="178">
        <v>45000</v>
      </c>
      <c r="L113" s="198">
        <f t="shared" si="5"/>
        <v>2097000</v>
      </c>
      <c r="M113" s="204">
        <v>41000</v>
      </c>
      <c r="N113" s="204">
        <f t="shared" si="3"/>
        <v>1910600</v>
      </c>
      <c r="O113" s="205" t="s">
        <v>72</v>
      </c>
    </row>
    <row r="114" spans="1:15" s="167" customFormat="1" ht="15" hidden="1" customHeight="1">
      <c r="A114" s="181">
        <v>1</v>
      </c>
      <c r="B114" s="181">
        <v>1</v>
      </c>
      <c r="C114" s="181">
        <v>3</v>
      </c>
      <c r="D114" s="181">
        <v>3</v>
      </c>
      <c r="E114" s="176">
        <v>3</v>
      </c>
      <c r="F114" s="181">
        <v>2</v>
      </c>
      <c r="G114" s="182">
        <v>1</v>
      </c>
      <c r="H114" s="183">
        <v>18.600000000000001</v>
      </c>
      <c r="I114" s="183">
        <v>45.4</v>
      </c>
      <c r="J114" s="17">
        <v>45.4</v>
      </c>
      <c r="K114" s="178">
        <v>45000</v>
      </c>
      <c r="L114" s="198">
        <f t="shared" si="5"/>
        <v>2043000</v>
      </c>
      <c r="M114" s="17">
        <v>40000</v>
      </c>
      <c r="N114" s="17">
        <f t="shared" si="3"/>
        <v>1816000</v>
      </c>
      <c r="O114" s="203" t="s">
        <v>71</v>
      </c>
    </row>
    <row r="115" spans="1:15" s="167" customFormat="1" ht="15" hidden="1" customHeight="1">
      <c r="A115" s="181">
        <v>1</v>
      </c>
      <c r="B115" s="181">
        <v>1</v>
      </c>
      <c r="C115" s="181">
        <v>4</v>
      </c>
      <c r="D115" s="181">
        <v>4</v>
      </c>
      <c r="E115" s="176">
        <v>4</v>
      </c>
      <c r="F115" s="181">
        <v>2</v>
      </c>
      <c r="G115" s="182">
        <v>1</v>
      </c>
      <c r="H115" s="183">
        <v>19</v>
      </c>
      <c r="I115" s="183">
        <v>44.3</v>
      </c>
      <c r="J115" s="17">
        <v>44.3</v>
      </c>
      <c r="K115" s="178">
        <v>45000</v>
      </c>
      <c r="L115" s="198">
        <f t="shared" si="5"/>
        <v>1993499.9999999998</v>
      </c>
      <c r="M115" s="17">
        <v>39000</v>
      </c>
      <c r="N115" s="17">
        <f t="shared" si="3"/>
        <v>1727700</v>
      </c>
      <c r="O115" s="201" t="s">
        <v>71</v>
      </c>
    </row>
    <row r="116" spans="1:15" ht="15" customHeight="1">
      <c r="A116" s="175">
        <v>1</v>
      </c>
      <c r="B116" s="175">
        <v>3</v>
      </c>
      <c r="C116" s="175">
        <v>1</v>
      </c>
      <c r="D116" s="175">
        <v>12</v>
      </c>
      <c r="E116" s="176">
        <v>166</v>
      </c>
      <c r="F116" s="175">
        <v>2</v>
      </c>
      <c r="G116" s="179">
        <v>1</v>
      </c>
      <c r="H116" s="178">
        <v>19.5</v>
      </c>
      <c r="I116" s="178">
        <v>48.6</v>
      </c>
      <c r="J116" s="17">
        <v>48.6</v>
      </c>
      <c r="K116" s="178">
        <v>45000</v>
      </c>
      <c r="L116" s="198">
        <f t="shared" si="5"/>
        <v>2187000</v>
      </c>
      <c r="M116" s="17">
        <f>Шахматка!AK90</f>
        <v>46000</v>
      </c>
      <c r="N116" s="17">
        <f t="shared" si="3"/>
        <v>2235600</v>
      </c>
      <c r="O116" s="199" t="s">
        <v>27</v>
      </c>
    </row>
    <row r="117" spans="1:15" ht="15" customHeight="1">
      <c r="A117" s="175">
        <v>1</v>
      </c>
      <c r="B117" s="175">
        <v>3</v>
      </c>
      <c r="C117" s="175">
        <v>1</v>
      </c>
      <c r="D117" s="175">
        <v>12</v>
      </c>
      <c r="E117" s="176">
        <v>172</v>
      </c>
      <c r="F117" s="175">
        <v>3</v>
      </c>
      <c r="G117" s="179">
        <v>1</v>
      </c>
      <c r="H117" s="178">
        <v>19.5</v>
      </c>
      <c r="I117" s="178">
        <v>48.6</v>
      </c>
      <c r="J117" s="17">
        <v>48.6</v>
      </c>
      <c r="K117" s="178">
        <v>45000</v>
      </c>
      <c r="L117" s="198">
        <f t="shared" si="5"/>
        <v>2187000</v>
      </c>
      <c r="M117" s="17">
        <f>Шахматка!AK92</f>
        <v>47000</v>
      </c>
      <c r="N117" s="17">
        <f t="shared" si="3"/>
        <v>2284200</v>
      </c>
      <c r="O117" s="199" t="s">
        <v>27</v>
      </c>
    </row>
    <row r="118" spans="1:15" ht="15" customHeight="1">
      <c r="A118" s="175">
        <v>1</v>
      </c>
      <c r="B118" s="175">
        <v>3</v>
      </c>
      <c r="C118" s="175">
        <v>1</v>
      </c>
      <c r="D118" s="175">
        <v>12</v>
      </c>
      <c r="E118" s="176">
        <v>178</v>
      </c>
      <c r="F118" s="175">
        <v>4</v>
      </c>
      <c r="G118" s="179">
        <v>1</v>
      </c>
      <c r="H118" s="178">
        <v>19.5</v>
      </c>
      <c r="I118" s="178">
        <v>48.6</v>
      </c>
      <c r="J118" s="17">
        <v>48.6</v>
      </c>
      <c r="K118" s="178">
        <v>45000</v>
      </c>
      <c r="L118" s="198">
        <f t="shared" si="5"/>
        <v>2187000</v>
      </c>
      <c r="M118" s="17">
        <f>Шахматка!AK92</f>
        <v>47000</v>
      </c>
      <c r="N118" s="17">
        <f t="shared" si="3"/>
        <v>2284200</v>
      </c>
      <c r="O118" s="199" t="s">
        <v>27</v>
      </c>
    </row>
    <row r="119" spans="1:15" s="167" customFormat="1" ht="14.25" hidden="1" customHeight="1">
      <c r="A119" s="184">
        <v>1</v>
      </c>
      <c r="B119" s="184">
        <v>2</v>
      </c>
      <c r="C119" s="184">
        <v>4</v>
      </c>
      <c r="D119" s="181">
        <v>11</v>
      </c>
      <c r="E119" s="185">
        <v>129</v>
      </c>
      <c r="F119" s="184">
        <v>7</v>
      </c>
      <c r="G119" s="185">
        <v>3</v>
      </c>
      <c r="H119" s="186">
        <v>54.7</v>
      </c>
      <c r="I119" s="186">
        <v>102</v>
      </c>
      <c r="J119" s="8">
        <v>102</v>
      </c>
      <c r="K119" s="186"/>
      <c r="L119" s="202">
        <f t="shared" si="5"/>
        <v>0</v>
      </c>
      <c r="M119" s="8">
        <v>42500</v>
      </c>
      <c r="N119" s="8">
        <f t="shared" si="3"/>
        <v>4335000</v>
      </c>
      <c r="O119" s="203" t="s">
        <v>71</v>
      </c>
    </row>
    <row r="120" spans="1:15" ht="15" customHeight="1">
      <c r="A120" s="175">
        <v>1</v>
      </c>
      <c r="B120" s="175">
        <v>3</v>
      </c>
      <c r="C120" s="175">
        <v>1</v>
      </c>
      <c r="D120" s="175">
        <v>12</v>
      </c>
      <c r="E120" s="176">
        <v>184</v>
      </c>
      <c r="F120" s="175">
        <v>5</v>
      </c>
      <c r="G120" s="179">
        <v>1</v>
      </c>
      <c r="H120" s="178">
        <v>19.5</v>
      </c>
      <c r="I120" s="178">
        <v>48.6</v>
      </c>
      <c r="J120" s="17">
        <v>48.6</v>
      </c>
      <c r="K120" s="178">
        <v>45000</v>
      </c>
      <c r="L120" s="198">
        <f t="shared" si="5"/>
        <v>2187000</v>
      </c>
      <c r="M120" s="17">
        <f>Шахматка!AK92</f>
        <v>47000</v>
      </c>
      <c r="N120" s="17">
        <f t="shared" si="3"/>
        <v>2284200</v>
      </c>
      <c r="O120" s="199" t="s">
        <v>27</v>
      </c>
    </row>
    <row r="121" spans="1:15" ht="15" customHeight="1">
      <c r="A121" s="175">
        <v>1</v>
      </c>
      <c r="B121" s="175">
        <v>3</v>
      </c>
      <c r="C121" s="175">
        <v>1</v>
      </c>
      <c r="D121" s="175">
        <v>12</v>
      </c>
      <c r="E121" s="180">
        <v>190</v>
      </c>
      <c r="F121" s="175">
        <v>6</v>
      </c>
      <c r="G121" s="179">
        <v>1</v>
      </c>
      <c r="H121" s="178">
        <v>19.5</v>
      </c>
      <c r="I121" s="178">
        <v>48.6</v>
      </c>
      <c r="J121" s="17">
        <v>48.6</v>
      </c>
      <c r="K121" s="178">
        <v>45000</v>
      </c>
      <c r="L121" s="198">
        <f t="shared" si="5"/>
        <v>2187000</v>
      </c>
      <c r="M121" s="17">
        <f>Шахматка!AK94</f>
        <v>47500</v>
      </c>
      <c r="N121" s="17">
        <f t="shared" si="3"/>
        <v>2308500</v>
      </c>
      <c r="O121" s="199" t="s">
        <v>27</v>
      </c>
    </row>
    <row r="122" spans="1:15" ht="15" customHeight="1">
      <c r="A122" s="175">
        <v>1</v>
      </c>
      <c r="B122" s="175">
        <v>3</v>
      </c>
      <c r="C122" s="175">
        <v>1</v>
      </c>
      <c r="D122" s="175">
        <v>12</v>
      </c>
      <c r="E122" s="176">
        <v>196</v>
      </c>
      <c r="F122" s="175">
        <v>7</v>
      </c>
      <c r="G122" s="179">
        <v>1</v>
      </c>
      <c r="H122" s="178">
        <v>19.5</v>
      </c>
      <c r="I122" s="178">
        <v>48.6</v>
      </c>
      <c r="J122" s="17">
        <v>48.6</v>
      </c>
      <c r="K122" s="178">
        <v>45000</v>
      </c>
      <c r="L122" s="198">
        <f t="shared" si="5"/>
        <v>2187000</v>
      </c>
      <c r="M122" s="17">
        <f>Шахматка!AK94</f>
        <v>47500</v>
      </c>
      <c r="N122" s="17">
        <f t="shared" si="3"/>
        <v>2308500</v>
      </c>
      <c r="O122" s="199" t="s">
        <v>27</v>
      </c>
    </row>
    <row r="123" spans="1:15" s="167" customFormat="1" hidden="1">
      <c r="A123" s="184">
        <v>1</v>
      </c>
      <c r="B123" s="184">
        <v>2</v>
      </c>
      <c r="C123" s="184">
        <v>4</v>
      </c>
      <c r="D123" s="181">
        <v>11</v>
      </c>
      <c r="E123" s="185">
        <v>133</v>
      </c>
      <c r="F123" s="184">
        <v>8</v>
      </c>
      <c r="G123" s="13">
        <v>3</v>
      </c>
      <c r="H123" s="186">
        <v>54.7</v>
      </c>
      <c r="I123" s="186">
        <v>102</v>
      </c>
      <c r="J123" s="8">
        <v>102</v>
      </c>
      <c r="K123" s="186">
        <v>42500</v>
      </c>
      <c r="L123" s="202">
        <f t="shared" si="5"/>
        <v>4335000</v>
      </c>
      <c r="M123" s="8">
        <f>K123</f>
        <v>42500</v>
      </c>
      <c r="N123" s="8">
        <f t="shared" si="3"/>
        <v>4335000</v>
      </c>
      <c r="O123" s="203" t="s">
        <v>71</v>
      </c>
    </row>
    <row r="124" spans="1:15" ht="15" customHeight="1">
      <c r="A124" s="175">
        <v>1</v>
      </c>
      <c r="B124" s="175">
        <v>3</v>
      </c>
      <c r="C124" s="175">
        <v>1</v>
      </c>
      <c r="D124" s="175">
        <v>12</v>
      </c>
      <c r="E124" s="176">
        <v>202</v>
      </c>
      <c r="F124" s="175">
        <v>8</v>
      </c>
      <c r="G124" s="179">
        <v>1</v>
      </c>
      <c r="H124" s="178">
        <v>19.5</v>
      </c>
      <c r="I124" s="178">
        <v>48.6</v>
      </c>
      <c r="J124" s="17">
        <v>48.6</v>
      </c>
      <c r="K124" s="178">
        <v>45000</v>
      </c>
      <c r="L124" s="198">
        <f t="shared" si="5"/>
        <v>2187000</v>
      </c>
      <c r="M124" s="17">
        <f>Шахматка!AK94</f>
        <v>47500</v>
      </c>
      <c r="N124" s="17">
        <f t="shared" si="3"/>
        <v>2308500</v>
      </c>
      <c r="O124" s="199" t="s">
        <v>27</v>
      </c>
    </row>
    <row r="125" spans="1:15" s="167" customFormat="1" ht="14.25" hidden="1" customHeight="1">
      <c r="A125" s="184">
        <v>1</v>
      </c>
      <c r="B125" s="184">
        <v>2</v>
      </c>
      <c r="C125" s="184">
        <v>2</v>
      </c>
      <c r="D125" s="181">
        <v>9</v>
      </c>
      <c r="E125" s="185">
        <v>135</v>
      </c>
      <c r="F125" s="184">
        <v>9</v>
      </c>
      <c r="G125" s="185">
        <v>2</v>
      </c>
      <c r="H125" s="186">
        <v>35.200000000000003</v>
      </c>
      <c r="I125" s="186">
        <v>72.099999999999994</v>
      </c>
      <c r="J125" s="8">
        <v>72.099999999999994</v>
      </c>
      <c r="K125" s="186">
        <v>47000</v>
      </c>
      <c r="L125" s="202">
        <f t="shared" si="5"/>
        <v>3388699.9999999995</v>
      </c>
      <c r="M125" s="8">
        <f>K125</f>
        <v>47000</v>
      </c>
      <c r="N125" s="8">
        <f t="shared" si="3"/>
        <v>3388699.9999999995</v>
      </c>
      <c r="O125" s="203" t="s">
        <v>71</v>
      </c>
    </row>
    <row r="126" spans="1:15" ht="15" customHeight="1">
      <c r="A126" s="175">
        <v>1</v>
      </c>
      <c r="B126" s="175">
        <v>3</v>
      </c>
      <c r="C126" s="175">
        <v>1</v>
      </c>
      <c r="D126" s="175">
        <v>12</v>
      </c>
      <c r="E126" s="176">
        <v>208</v>
      </c>
      <c r="F126" s="175">
        <v>9</v>
      </c>
      <c r="G126" s="179">
        <v>1</v>
      </c>
      <c r="H126" s="178">
        <v>19.5</v>
      </c>
      <c r="I126" s="178">
        <v>48.6</v>
      </c>
      <c r="J126" s="17">
        <v>48.6</v>
      </c>
      <c r="K126" s="178">
        <v>45000</v>
      </c>
      <c r="L126" s="198">
        <f t="shared" si="5"/>
        <v>2187000</v>
      </c>
      <c r="M126" s="17">
        <f>Шахматка!AK94</f>
        <v>47500</v>
      </c>
      <c r="N126" s="17">
        <f t="shared" si="3"/>
        <v>2308500</v>
      </c>
      <c r="O126" s="199" t="s">
        <v>27</v>
      </c>
    </row>
    <row r="127" spans="1:15" ht="15" customHeight="1">
      <c r="A127" s="175">
        <v>1</v>
      </c>
      <c r="B127" s="175">
        <v>3</v>
      </c>
      <c r="C127" s="175">
        <v>1</v>
      </c>
      <c r="D127" s="175">
        <v>12</v>
      </c>
      <c r="E127" s="176">
        <v>214</v>
      </c>
      <c r="F127" s="175">
        <v>10</v>
      </c>
      <c r="G127" s="179">
        <v>1</v>
      </c>
      <c r="H127" s="178">
        <v>19.5</v>
      </c>
      <c r="I127" s="178">
        <v>48.6</v>
      </c>
      <c r="J127" s="17">
        <v>48.6</v>
      </c>
      <c r="K127" s="178">
        <v>44500</v>
      </c>
      <c r="L127" s="198">
        <f t="shared" si="5"/>
        <v>2162700</v>
      </c>
      <c r="M127" s="17">
        <f>Шахматка!AK94</f>
        <v>47500</v>
      </c>
      <c r="N127" s="17">
        <f t="shared" si="3"/>
        <v>2308500</v>
      </c>
      <c r="O127" s="199" t="s">
        <v>27</v>
      </c>
    </row>
    <row r="128" spans="1:15" s="167" customFormat="1" hidden="1">
      <c r="A128" s="184">
        <v>1</v>
      </c>
      <c r="B128" s="184">
        <v>2</v>
      </c>
      <c r="C128" s="184">
        <v>2</v>
      </c>
      <c r="D128" s="181">
        <v>9</v>
      </c>
      <c r="E128" s="185">
        <v>139</v>
      </c>
      <c r="F128" s="184">
        <v>10</v>
      </c>
      <c r="G128" s="13">
        <v>2</v>
      </c>
      <c r="H128" s="186">
        <v>35.200000000000003</v>
      </c>
      <c r="I128" s="186">
        <v>72.099999999999994</v>
      </c>
      <c r="J128" s="8">
        <v>72.099999999999994</v>
      </c>
      <c r="K128" s="186">
        <v>46000</v>
      </c>
      <c r="L128" s="202">
        <f t="shared" si="5"/>
        <v>3316599.9999999995</v>
      </c>
      <c r="M128" s="8">
        <f>K128</f>
        <v>46000</v>
      </c>
      <c r="N128" s="8">
        <f t="shared" si="3"/>
        <v>3316599.9999999995</v>
      </c>
      <c r="O128" s="203" t="s">
        <v>71</v>
      </c>
    </row>
    <row r="129" spans="1:15" ht="15" customHeight="1">
      <c r="A129" s="175">
        <v>1</v>
      </c>
      <c r="B129" s="175">
        <v>3</v>
      </c>
      <c r="C129" s="175">
        <v>1</v>
      </c>
      <c r="D129" s="175">
        <v>12</v>
      </c>
      <c r="E129" s="176">
        <v>220</v>
      </c>
      <c r="F129" s="175">
        <v>11</v>
      </c>
      <c r="G129" s="179">
        <v>1</v>
      </c>
      <c r="H129" s="178">
        <v>19.5</v>
      </c>
      <c r="I129" s="178">
        <v>48.6</v>
      </c>
      <c r="J129" s="17">
        <v>48.6</v>
      </c>
      <c r="K129" s="178">
        <v>44500</v>
      </c>
      <c r="L129" s="198">
        <f t="shared" si="5"/>
        <v>2162700</v>
      </c>
      <c r="M129" s="17">
        <f>Шахматка!AK94</f>
        <v>47500</v>
      </c>
      <c r="N129" s="17">
        <f t="shared" si="3"/>
        <v>2308500</v>
      </c>
      <c r="O129" s="199" t="s">
        <v>27</v>
      </c>
    </row>
    <row r="130" spans="1:15" ht="15" customHeight="1">
      <c r="A130" s="175">
        <v>1</v>
      </c>
      <c r="B130" s="175">
        <v>3</v>
      </c>
      <c r="C130" s="175">
        <v>1</v>
      </c>
      <c r="D130" s="175">
        <v>12</v>
      </c>
      <c r="E130" s="176">
        <v>226</v>
      </c>
      <c r="F130" s="175">
        <v>12</v>
      </c>
      <c r="G130" s="179">
        <v>1</v>
      </c>
      <c r="H130" s="178">
        <v>19.5</v>
      </c>
      <c r="I130" s="178">
        <v>48.6</v>
      </c>
      <c r="J130" s="17">
        <v>48.6</v>
      </c>
      <c r="K130" s="178">
        <v>44500</v>
      </c>
      <c r="L130" s="198">
        <f t="shared" si="5"/>
        <v>2162700</v>
      </c>
      <c r="M130" s="17">
        <f>Шахматка!AK94</f>
        <v>47500</v>
      </c>
      <c r="N130" s="17">
        <f t="shared" ref="N130:N193" si="6">M130*J130</f>
        <v>2308500</v>
      </c>
      <c r="O130" s="199" t="s">
        <v>27</v>
      </c>
    </row>
    <row r="131" spans="1:15" s="167" customFormat="1" ht="15" hidden="1" customHeight="1">
      <c r="A131" s="184">
        <v>1</v>
      </c>
      <c r="B131" s="184">
        <v>2</v>
      </c>
      <c r="C131" s="184">
        <v>2</v>
      </c>
      <c r="D131" s="181">
        <v>9</v>
      </c>
      <c r="E131" s="185">
        <v>143</v>
      </c>
      <c r="F131" s="184">
        <v>11</v>
      </c>
      <c r="G131" s="13">
        <v>2</v>
      </c>
      <c r="H131" s="186">
        <v>35.200000000000003</v>
      </c>
      <c r="I131" s="186">
        <v>72.099999999999994</v>
      </c>
      <c r="J131" s="8">
        <v>72.099999999999994</v>
      </c>
      <c r="K131" s="186">
        <v>46000</v>
      </c>
      <c r="L131" s="202">
        <f t="shared" si="5"/>
        <v>3316599.9999999995</v>
      </c>
      <c r="M131" s="8">
        <f>K131</f>
        <v>46000</v>
      </c>
      <c r="N131" s="8">
        <f t="shared" si="6"/>
        <v>3316599.9999999995</v>
      </c>
      <c r="O131" s="203" t="s">
        <v>71</v>
      </c>
    </row>
    <row r="132" spans="1:15" ht="15" customHeight="1">
      <c r="A132" s="175">
        <v>1</v>
      </c>
      <c r="B132" s="175">
        <v>3</v>
      </c>
      <c r="C132" s="175">
        <v>1</v>
      </c>
      <c r="D132" s="175">
        <v>12</v>
      </c>
      <c r="E132" s="176">
        <v>232</v>
      </c>
      <c r="F132" s="175">
        <v>13</v>
      </c>
      <c r="G132" s="179">
        <v>1</v>
      </c>
      <c r="H132" s="178">
        <v>19.5</v>
      </c>
      <c r="I132" s="178">
        <v>48.6</v>
      </c>
      <c r="J132" s="17">
        <v>48.6</v>
      </c>
      <c r="K132" s="178">
        <v>44500</v>
      </c>
      <c r="L132" s="198">
        <f t="shared" si="5"/>
        <v>2162700</v>
      </c>
      <c r="M132" s="17">
        <f>Шахматка!AK94</f>
        <v>47500</v>
      </c>
      <c r="N132" s="17">
        <f t="shared" si="6"/>
        <v>2308500</v>
      </c>
      <c r="O132" s="199" t="s">
        <v>27</v>
      </c>
    </row>
    <row r="133" spans="1:15" s="167" customFormat="1" hidden="1">
      <c r="A133" s="184">
        <v>1</v>
      </c>
      <c r="B133" s="184">
        <v>2</v>
      </c>
      <c r="C133" s="184">
        <v>4</v>
      </c>
      <c r="D133" s="181">
        <v>11</v>
      </c>
      <c r="E133" s="185">
        <v>145</v>
      </c>
      <c r="F133" s="184">
        <v>11</v>
      </c>
      <c r="G133" s="13">
        <v>3</v>
      </c>
      <c r="H133" s="186">
        <v>54.7</v>
      </c>
      <c r="I133" s="186">
        <v>102</v>
      </c>
      <c r="J133" s="8">
        <v>102</v>
      </c>
      <c r="K133" s="186">
        <v>42000</v>
      </c>
      <c r="L133" s="202">
        <f t="shared" si="5"/>
        <v>4284000</v>
      </c>
      <c r="M133" s="8">
        <f>K133</f>
        <v>42000</v>
      </c>
      <c r="N133" s="8">
        <f t="shared" si="6"/>
        <v>4284000</v>
      </c>
      <c r="O133" s="203" t="s">
        <v>71</v>
      </c>
    </row>
    <row r="134" spans="1:15" s="167" customFormat="1" ht="15" hidden="1" customHeight="1">
      <c r="A134" s="181">
        <v>1</v>
      </c>
      <c r="B134" s="181">
        <v>1</v>
      </c>
      <c r="C134" s="181">
        <v>5</v>
      </c>
      <c r="D134" s="181">
        <v>5</v>
      </c>
      <c r="E134" s="176">
        <v>61</v>
      </c>
      <c r="F134" s="181">
        <v>10</v>
      </c>
      <c r="G134" s="182">
        <v>1</v>
      </c>
      <c r="H134" s="183">
        <v>19</v>
      </c>
      <c r="I134" s="183">
        <v>47.6</v>
      </c>
      <c r="J134" s="17">
        <v>47.6</v>
      </c>
      <c r="K134" s="178">
        <v>49500</v>
      </c>
      <c r="L134" s="198">
        <f t="shared" si="5"/>
        <v>2356200</v>
      </c>
      <c r="M134" s="17">
        <v>49000</v>
      </c>
      <c r="N134" s="17">
        <f t="shared" si="6"/>
        <v>2332400</v>
      </c>
      <c r="O134" s="201" t="s">
        <v>71</v>
      </c>
    </row>
    <row r="135" spans="1:15" ht="15" customHeight="1">
      <c r="A135" s="175">
        <v>1</v>
      </c>
      <c r="B135" s="175">
        <v>3</v>
      </c>
      <c r="C135" s="175">
        <v>1</v>
      </c>
      <c r="D135" s="175">
        <v>12</v>
      </c>
      <c r="E135" s="176">
        <v>238</v>
      </c>
      <c r="F135" s="175">
        <v>14</v>
      </c>
      <c r="G135" s="179">
        <v>1</v>
      </c>
      <c r="H135" s="178">
        <v>19.5</v>
      </c>
      <c r="I135" s="178">
        <v>48.6</v>
      </c>
      <c r="J135" s="17">
        <v>48.6</v>
      </c>
      <c r="K135" s="178">
        <v>44500</v>
      </c>
      <c r="L135" s="198">
        <f t="shared" ref="L135:L166" si="7">K135*J135</f>
        <v>2162700</v>
      </c>
      <c r="M135" s="17">
        <f>Шахматка!AK94</f>
        <v>47500</v>
      </c>
      <c r="N135" s="17">
        <f t="shared" si="6"/>
        <v>2308500</v>
      </c>
      <c r="O135" s="199" t="s">
        <v>27</v>
      </c>
    </row>
    <row r="136" spans="1:15" ht="15" customHeight="1">
      <c r="A136" s="175">
        <v>1</v>
      </c>
      <c r="B136" s="175">
        <v>3</v>
      </c>
      <c r="C136" s="175">
        <v>1</v>
      </c>
      <c r="D136" s="175">
        <v>12</v>
      </c>
      <c r="E136" s="176">
        <v>244</v>
      </c>
      <c r="F136" s="175">
        <v>15</v>
      </c>
      <c r="G136" s="179">
        <v>1</v>
      </c>
      <c r="H136" s="178">
        <v>19.5</v>
      </c>
      <c r="I136" s="178">
        <v>48.6</v>
      </c>
      <c r="J136" s="17">
        <v>48.6</v>
      </c>
      <c r="K136" s="178">
        <v>44500</v>
      </c>
      <c r="L136" s="198">
        <f t="shared" si="7"/>
        <v>2162700</v>
      </c>
      <c r="M136" s="17">
        <f>Шахматка!AK94</f>
        <v>47500</v>
      </c>
      <c r="N136" s="17">
        <f t="shared" si="6"/>
        <v>2308500</v>
      </c>
      <c r="O136" s="199" t="s">
        <v>27</v>
      </c>
    </row>
    <row r="137" spans="1:15" s="167" customFormat="1" hidden="1">
      <c r="A137" s="184">
        <v>1</v>
      </c>
      <c r="B137" s="184">
        <v>2</v>
      </c>
      <c r="C137" s="184">
        <v>4</v>
      </c>
      <c r="D137" s="181">
        <v>11</v>
      </c>
      <c r="E137" s="185">
        <v>149</v>
      </c>
      <c r="F137" s="184">
        <v>12</v>
      </c>
      <c r="G137" s="185">
        <v>3</v>
      </c>
      <c r="H137" s="186">
        <v>54.7</v>
      </c>
      <c r="I137" s="186">
        <v>102</v>
      </c>
      <c r="J137" s="8">
        <v>102</v>
      </c>
      <c r="K137" s="186">
        <v>42000</v>
      </c>
      <c r="L137" s="202">
        <f t="shared" si="7"/>
        <v>4284000</v>
      </c>
      <c r="M137" s="8">
        <f>K137</f>
        <v>42000</v>
      </c>
      <c r="N137" s="8">
        <f t="shared" si="6"/>
        <v>4284000</v>
      </c>
      <c r="O137" s="203" t="s">
        <v>71</v>
      </c>
    </row>
    <row r="138" spans="1:15" ht="15" customHeight="1">
      <c r="A138" s="175">
        <v>1</v>
      </c>
      <c r="B138" s="175">
        <v>1</v>
      </c>
      <c r="C138" s="175">
        <v>7</v>
      </c>
      <c r="D138" s="175">
        <v>7</v>
      </c>
      <c r="E138" s="176">
        <v>7</v>
      </c>
      <c r="F138" s="175">
        <v>2</v>
      </c>
      <c r="G138" s="179">
        <v>1</v>
      </c>
      <c r="H138" s="178">
        <v>19.5</v>
      </c>
      <c r="I138" s="178">
        <v>48.7</v>
      </c>
      <c r="J138" s="17">
        <v>48.7</v>
      </c>
      <c r="K138" s="178">
        <v>45000</v>
      </c>
      <c r="L138" s="198">
        <f t="shared" si="7"/>
        <v>2191500</v>
      </c>
      <c r="M138" s="17">
        <f>Шахматка!T90</f>
        <v>46500</v>
      </c>
      <c r="N138" s="17">
        <f t="shared" si="6"/>
        <v>2264550</v>
      </c>
      <c r="O138" s="199" t="s">
        <v>27</v>
      </c>
    </row>
    <row r="139" spans="1:15" ht="15" customHeight="1">
      <c r="A139" s="175">
        <v>1</v>
      </c>
      <c r="B139" s="175">
        <v>1</v>
      </c>
      <c r="C139" s="175">
        <v>7</v>
      </c>
      <c r="D139" s="175">
        <v>7</v>
      </c>
      <c r="E139" s="176">
        <v>14</v>
      </c>
      <c r="F139" s="175">
        <v>3</v>
      </c>
      <c r="G139" s="179">
        <v>1</v>
      </c>
      <c r="H139" s="178">
        <v>19.5</v>
      </c>
      <c r="I139" s="178">
        <v>48.7</v>
      </c>
      <c r="J139" s="17">
        <v>48.7</v>
      </c>
      <c r="K139" s="178">
        <v>45000</v>
      </c>
      <c r="L139" s="198">
        <f t="shared" si="7"/>
        <v>2191500</v>
      </c>
      <c r="M139" s="17">
        <f>Шахматка!T92</f>
        <v>47500</v>
      </c>
      <c r="N139" s="17">
        <f t="shared" si="6"/>
        <v>2313250</v>
      </c>
      <c r="O139" s="199" t="s">
        <v>27</v>
      </c>
    </row>
    <row r="140" spans="1:15" ht="15" customHeight="1">
      <c r="A140" s="175">
        <v>1</v>
      </c>
      <c r="B140" s="175">
        <v>1</v>
      </c>
      <c r="C140" s="175">
        <v>7</v>
      </c>
      <c r="D140" s="175">
        <v>7</v>
      </c>
      <c r="E140" s="176">
        <v>28</v>
      </c>
      <c r="F140" s="175">
        <v>5</v>
      </c>
      <c r="G140" s="179">
        <v>1</v>
      </c>
      <c r="H140" s="178">
        <v>19.5</v>
      </c>
      <c r="I140" s="178">
        <v>48.7</v>
      </c>
      <c r="J140" s="17">
        <v>48.7</v>
      </c>
      <c r="K140" s="178">
        <v>45000</v>
      </c>
      <c r="L140" s="198">
        <f t="shared" si="7"/>
        <v>2191500</v>
      </c>
      <c r="M140" s="17">
        <f>Шахматка!T92</f>
        <v>47500</v>
      </c>
      <c r="N140" s="17">
        <f t="shared" si="6"/>
        <v>2313250</v>
      </c>
      <c r="O140" s="199" t="s">
        <v>27</v>
      </c>
    </row>
    <row r="141" spans="1:15" ht="15" customHeight="1">
      <c r="A141" s="175">
        <v>1</v>
      </c>
      <c r="B141" s="175">
        <v>1</v>
      </c>
      <c r="C141" s="175">
        <v>7</v>
      </c>
      <c r="D141" s="175">
        <v>7</v>
      </c>
      <c r="E141" s="176">
        <v>35</v>
      </c>
      <c r="F141" s="175">
        <v>6</v>
      </c>
      <c r="G141" s="179">
        <v>1</v>
      </c>
      <c r="H141" s="178">
        <v>19.5</v>
      </c>
      <c r="I141" s="178">
        <v>48.7</v>
      </c>
      <c r="J141" s="17">
        <v>48.7</v>
      </c>
      <c r="K141" s="178">
        <v>45000</v>
      </c>
      <c r="L141" s="198">
        <f t="shared" si="7"/>
        <v>2191500</v>
      </c>
      <c r="M141" s="17">
        <f>Шахматка!T94</f>
        <v>48000</v>
      </c>
      <c r="N141" s="17">
        <f t="shared" si="6"/>
        <v>2337600</v>
      </c>
      <c r="O141" s="199" t="s">
        <v>27</v>
      </c>
    </row>
    <row r="142" spans="1:15" s="167" customFormat="1" ht="16.5" hidden="1" customHeight="1">
      <c r="A142" s="184">
        <v>1</v>
      </c>
      <c r="B142" s="184">
        <v>2</v>
      </c>
      <c r="C142" s="184">
        <v>2</v>
      </c>
      <c r="D142" s="181">
        <v>9</v>
      </c>
      <c r="E142" s="185">
        <v>155</v>
      </c>
      <c r="F142" s="184">
        <v>14</v>
      </c>
      <c r="G142" s="185">
        <v>2</v>
      </c>
      <c r="H142" s="186">
        <v>35.200000000000003</v>
      </c>
      <c r="I142" s="186">
        <v>72.099999999999994</v>
      </c>
      <c r="J142" s="8">
        <v>72.099999999999994</v>
      </c>
      <c r="K142" s="186">
        <v>46000</v>
      </c>
      <c r="L142" s="202">
        <f t="shared" si="7"/>
        <v>3316599.9999999995</v>
      </c>
      <c r="M142" s="8">
        <f>K142</f>
        <v>46000</v>
      </c>
      <c r="N142" s="8">
        <f t="shared" si="6"/>
        <v>3316599.9999999995</v>
      </c>
      <c r="O142" s="203" t="s">
        <v>71</v>
      </c>
    </row>
    <row r="143" spans="1:15" s="167" customFormat="1" ht="16.5" hidden="1" customHeight="1">
      <c r="A143" s="184">
        <v>1</v>
      </c>
      <c r="B143" s="184">
        <v>2</v>
      </c>
      <c r="C143" s="184">
        <v>3</v>
      </c>
      <c r="D143" s="181">
        <v>10</v>
      </c>
      <c r="E143" s="185">
        <v>156</v>
      </c>
      <c r="F143" s="184">
        <v>14</v>
      </c>
      <c r="G143" s="13">
        <v>2</v>
      </c>
      <c r="H143" s="186">
        <v>35.200000000000003</v>
      </c>
      <c r="I143" s="186">
        <v>72.2</v>
      </c>
      <c r="J143" s="8">
        <v>72.2</v>
      </c>
      <c r="K143" s="186">
        <v>46000</v>
      </c>
      <c r="L143" s="202">
        <f t="shared" si="7"/>
        <v>3321200</v>
      </c>
      <c r="M143" s="8">
        <f>K143</f>
        <v>46000</v>
      </c>
      <c r="N143" s="8">
        <f t="shared" si="6"/>
        <v>3321200</v>
      </c>
      <c r="O143" s="203" t="s">
        <v>71</v>
      </c>
    </row>
    <row r="144" spans="1:15" s="167" customFormat="1" hidden="1">
      <c r="A144" s="184">
        <v>1</v>
      </c>
      <c r="B144" s="184">
        <v>2</v>
      </c>
      <c r="C144" s="184">
        <v>4</v>
      </c>
      <c r="D144" s="181">
        <v>11</v>
      </c>
      <c r="E144" s="185">
        <v>157</v>
      </c>
      <c r="F144" s="184">
        <v>14</v>
      </c>
      <c r="G144" s="13">
        <v>3</v>
      </c>
      <c r="H144" s="186">
        <v>54.7</v>
      </c>
      <c r="I144" s="186">
        <v>102</v>
      </c>
      <c r="J144" s="8">
        <v>102</v>
      </c>
      <c r="K144" s="186">
        <v>40000</v>
      </c>
      <c r="L144" s="202">
        <f t="shared" si="7"/>
        <v>4080000</v>
      </c>
      <c r="M144" s="8">
        <f>K144</f>
        <v>40000</v>
      </c>
      <c r="N144" s="8">
        <f t="shared" si="6"/>
        <v>4080000</v>
      </c>
      <c r="O144" s="203" t="s">
        <v>71</v>
      </c>
    </row>
    <row r="145" spans="1:15" ht="15" customHeight="1">
      <c r="A145" s="175">
        <v>1</v>
      </c>
      <c r="B145" s="175">
        <v>1</v>
      </c>
      <c r="C145" s="175">
        <v>7</v>
      </c>
      <c r="D145" s="175">
        <v>7</v>
      </c>
      <c r="E145" s="176">
        <v>56</v>
      </c>
      <c r="F145" s="175">
        <v>9</v>
      </c>
      <c r="G145" s="179">
        <v>1</v>
      </c>
      <c r="H145" s="178">
        <v>19.5</v>
      </c>
      <c r="I145" s="178">
        <v>48.7</v>
      </c>
      <c r="J145" s="17">
        <v>48.7</v>
      </c>
      <c r="K145" s="178">
        <v>45000</v>
      </c>
      <c r="L145" s="198">
        <f t="shared" si="7"/>
        <v>2191500</v>
      </c>
      <c r="M145" s="17">
        <f>Шахматка!T94</f>
        <v>48000</v>
      </c>
      <c r="N145" s="17">
        <f t="shared" si="6"/>
        <v>2337600</v>
      </c>
      <c r="O145" s="199" t="s">
        <v>27</v>
      </c>
    </row>
    <row r="146" spans="1:15" s="167" customFormat="1" hidden="1">
      <c r="A146" s="184">
        <v>1</v>
      </c>
      <c r="B146" s="184">
        <v>2</v>
      </c>
      <c r="C146" s="184">
        <v>2</v>
      </c>
      <c r="D146" s="181">
        <v>9</v>
      </c>
      <c r="E146" s="185">
        <v>159</v>
      </c>
      <c r="F146" s="184">
        <v>15</v>
      </c>
      <c r="G146" s="185">
        <v>2</v>
      </c>
      <c r="H146" s="186">
        <v>35.200000000000003</v>
      </c>
      <c r="I146" s="186">
        <v>72.099999999999994</v>
      </c>
      <c r="J146" s="8">
        <v>72.099999999999994</v>
      </c>
      <c r="K146" s="186">
        <v>47000</v>
      </c>
      <c r="L146" s="186">
        <f t="shared" si="7"/>
        <v>3388699.9999999995</v>
      </c>
      <c r="M146" s="8">
        <f>K146</f>
        <v>47000</v>
      </c>
      <c r="N146" s="8">
        <f t="shared" si="6"/>
        <v>3388699.9999999995</v>
      </c>
      <c r="O146" s="203" t="s">
        <v>71</v>
      </c>
    </row>
    <row r="147" spans="1:15" ht="15" customHeight="1">
      <c r="A147" s="175">
        <v>1</v>
      </c>
      <c r="B147" s="175">
        <v>1</v>
      </c>
      <c r="C147" s="175">
        <v>7</v>
      </c>
      <c r="D147" s="175">
        <v>7</v>
      </c>
      <c r="E147" s="176">
        <v>63</v>
      </c>
      <c r="F147" s="175">
        <v>10</v>
      </c>
      <c r="G147" s="179">
        <v>1</v>
      </c>
      <c r="H147" s="178">
        <v>19.5</v>
      </c>
      <c r="I147" s="178">
        <v>48.7</v>
      </c>
      <c r="J147" s="17">
        <v>48.7</v>
      </c>
      <c r="K147" s="178">
        <v>44500</v>
      </c>
      <c r="L147" s="198">
        <f t="shared" si="7"/>
        <v>2167150</v>
      </c>
      <c r="M147" s="17">
        <f>Шахматка!T94</f>
        <v>48000</v>
      </c>
      <c r="N147" s="17">
        <f t="shared" si="6"/>
        <v>2337600</v>
      </c>
      <c r="O147" s="199" t="s">
        <v>27</v>
      </c>
    </row>
    <row r="148" spans="1:15" ht="15" customHeight="1">
      <c r="A148" s="175">
        <v>1</v>
      </c>
      <c r="B148" s="175">
        <v>1</v>
      </c>
      <c r="C148" s="175">
        <v>7</v>
      </c>
      <c r="D148" s="175">
        <v>7</v>
      </c>
      <c r="E148" s="180">
        <v>70</v>
      </c>
      <c r="F148" s="175">
        <v>11</v>
      </c>
      <c r="G148" s="179">
        <v>1</v>
      </c>
      <c r="H148" s="178">
        <v>19.5</v>
      </c>
      <c r="I148" s="178">
        <v>48.7</v>
      </c>
      <c r="J148" s="17">
        <v>48.7</v>
      </c>
      <c r="K148" s="178">
        <v>44500</v>
      </c>
      <c r="L148" s="198">
        <f t="shared" si="7"/>
        <v>2167150</v>
      </c>
      <c r="M148" s="17">
        <f>Шахматка!T94</f>
        <v>48000</v>
      </c>
      <c r="N148" s="17">
        <f t="shared" si="6"/>
        <v>2337600</v>
      </c>
      <c r="O148" s="199" t="s">
        <v>27</v>
      </c>
    </row>
    <row r="149" spans="1:15" s="167" customFormat="1" ht="12.75" hidden="1" customHeight="1">
      <c r="A149" s="184">
        <v>1</v>
      </c>
      <c r="B149" s="184">
        <v>2</v>
      </c>
      <c r="C149" s="184">
        <v>2</v>
      </c>
      <c r="D149" s="181">
        <v>9</v>
      </c>
      <c r="E149" s="185">
        <v>163</v>
      </c>
      <c r="F149" s="184">
        <v>16</v>
      </c>
      <c r="G149" s="13">
        <v>2</v>
      </c>
      <c r="H149" s="186">
        <v>35.200000000000003</v>
      </c>
      <c r="I149" s="186">
        <v>72.099999999999994</v>
      </c>
      <c r="J149" s="8">
        <v>72.099999999999994</v>
      </c>
      <c r="K149" s="186">
        <v>47000</v>
      </c>
      <c r="L149" s="202">
        <f t="shared" si="7"/>
        <v>3388699.9999999995</v>
      </c>
      <c r="M149" s="8">
        <f>K149</f>
        <v>47000</v>
      </c>
      <c r="N149" s="8">
        <f t="shared" si="6"/>
        <v>3388699.9999999995</v>
      </c>
      <c r="O149" s="203" t="s">
        <v>71</v>
      </c>
    </row>
    <row r="150" spans="1:15" s="167" customFormat="1" hidden="1">
      <c r="A150" s="184">
        <v>1</v>
      </c>
      <c r="B150" s="184">
        <v>3</v>
      </c>
      <c r="C150" s="184">
        <v>3</v>
      </c>
      <c r="D150" s="184">
        <v>14</v>
      </c>
      <c r="E150" s="185">
        <v>168</v>
      </c>
      <c r="F150" s="184">
        <v>2</v>
      </c>
      <c r="G150" s="13">
        <v>1</v>
      </c>
      <c r="H150" s="186">
        <v>19</v>
      </c>
      <c r="I150" s="186">
        <v>46.7</v>
      </c>
      <c r="J150" s="8">
        <v>46.7</v>
      </c>
      <c r="K150" s="202">
        <v>45000</v>
      </c>
      <c r="L150" s="202">
        <f t="shared" si="7"/>
        <v>2101500</v>
      </c>
      <c r="M150" s="8">
        <v>39000</v>
      </c>
      <c r="N150" s="8">
        <f t="shared" si="6"/>
        <v>1821300</v>
      </c>
      <c r="O150" s="203" t="s">
        <v>71</v>
      </c>
    </row>
    <row r="151" spans="1:15" ht="15" customHeight="1">
      <c r="A151" s="175">
        <v>1</v>
      </c>
      <c r="B151" s="175">
        <v>1</v>
      </c>
      <c r="C151" s="175">
        <v>7</v>
      </c>
      <c r="D151" s="175">
        <v>7</v>
      </c>
      <c r="E151" s="176">
        <v>77</v>
      </c>
      <c r="F151" s="175">
        <v>12</v>
      </c>
      <c r="G151" s="177">
        <v>1</v>
      </c>
      <c r="H151" s="178">
        <v>19.5</v>
      </c>
      <c r="I151" s="178">
        <v>48.7</v>
      </c>
      <c r="J151" s="17">
        <v>48.7</v>
      </c>
      <c r="K151" s="178">
        <v>44500</v>
      </c>
      <c r="L151" s="198">
        <f t="shared" si="7"/>
        <v>2167150</v>
      </c>
      <c r="M151" s="17">
        <f>Шахматка!T94</f>
        <v>48000</v>
      </c>
      <c r="N151" s="17">
        <f t="shared" si="6"/>
        <v>2337600</v>
      </c>
      <c r="O151" s="199" t="s">
        <v>27</v>
      </c>
    </row>
    <row r="152" spans="1:15" ht="15" customHeight="1">
      <c r="A152" s="175">
        <v>1</v>
      </c>
      <c r="B152" s="175">
        <v>1</v>
      </c>
      <c r="C152" s="175">
        <v>7</v>
      </c>
      <c r="D152" s="175">
        <v>7</v>
      </c>
      <c r="E152" s="176">
        <v>84</v>
      </c>
      <c r="F152" s="175">
        <v>13</v>
      </c>
      <c r="G152" s="179">
        <v>1</v>
      </c>
      <c r="H152" s="178">
        <v>19.5</v>
      </c>
      <c r="I152" s="178">
        <v>48.7</v>
      </c>
      <c r="J152" s="17">
        <v>48.7</v>
      </c>
      <c r="K152" s="178">
        <v>44500</v>
      </c>
      <c r="L152" s="198">
        <f t="shared" si="7"/>
        <v>2167150</v>
      </c>
      <c r="M152" s="17">
        <f>Шахматка!T94</f>
        <v>48000</v>
      </c>
      <c r="N152" s="17">
        <f t="shared" si="6"/>
        <v>2337600</v>
      </c>
      <c r="O152" s="199" t="s">
        <v>27</v>
      </c>
    </row>
    <row r="153" spans="1:15" ht="15" customHeight="1">
      <c r="A153" s="175">
        <v>1</v>
      </c>
      <c r="B153" s="175">
        <v>1</v>
      </c>
      <c r="C153" s="175">
        <v>7</v>
      </c>
      <c r="D153" s="175">
        <v>7</v>
      </c>
      <c r="E153" s="176">
        <v>91</v>
      </c>
      <c r="F153" s="175">
        <v>14</v>
      </c>
      <c r="G153" s="179">
        <v>1</v>
      </c>
      <c r="H153" s="178">
        <v>19.5</v>
      </c>
      <c r="I153" s="178">
        <v>48.7</v>
      </c>
      <c r="J153" s="17">
        <v>48.7</v>
      </c>
      <c r="K153" s="178">
        <v>44500</v>
      </c>
      <c r="L153" s="198">
        <f t="shared" si="7"/>
        <v>2167150</v>
      </c>
      <c r="M153" s="17">
        <f>Шахматка!T94</f>
        <v>48000</v>
      </c>
      <c r="N153" s="17">
        <f t="shared" si="6"/>
        <v>2337600</v>
      </c>
      <c r="O153" s="199" t="s">
        <v>27</v>
      </c>
    </row>
    <row r="154" spans="1:15" s="167" customFormat="1" hidden="1">
      <c r="A154" s="184">
        <v>1</v>
      </c>
      <c r="B154" s="184">
        <v>3</v>
      </c>
      <c r="C154" s="184">
        <v>4</v>
      </c>
      <c r="D154" s="184">
        <v>15</v>
      </c>
      <c r="E154" s="185">
        <v>169</v>
      </c>
      <c r="F154" s="184">
        <v>2</v>
      </c>
      <c r="G154" s="13">
        <v>2</v>
      </c>
      <c r="H154" s="186">
        <v>35.200000000000003</v>
      </c>
      <c r="I154" s="186">
        <v>68.7</v>
      </c>
      <c r="J154" s="8">
        <v>68.7</v>
      </c>
      <c r="K154" s="186">
        <v>43500</v>
      </c>
      <c r="L154" s="202">
        <f t="shared" si="7"/>
        <v>2988450</v>
      </c>
      <c r="M154" s="8">
        <f>K154</f>
        <v>43500</v>
      </c>
      <c r="N154" s="8">
        <f t="shared" si="6"/>
        <v>2988450</v>
      </c>
      <c r="O154" s="203" t="s">
        <v>71</v>
      </c>
    </row>
    <row r="155" spans="1:15" ht="15" customHeight="1">
      <c r="A155" s="175">
        <v>1</v>
      </c>
      <c r="B155" s="175">
        <v>1</v>
      </c>
      <c r="C155" s="175">
        <v>7</v>
      </c>
      <c r="D155" s="175">
        <v>7</v>
      </c>
      <c r="E155" s="176">
        <v>98</v>
      </c>
      <c r="F155" s="175">
        <v>15</v>
      </c>
      <c r="G155" s="179">
        <v>1</v>
      </c>
      <c r="H155" s="178">
        <v>19.5</v>
      </c>
      <c r="I155" s="178">
        <v>48.7</v>
      </c>
      <c r="J155" s="17">
        <v>48.7</v>
      </c>
      <c r="K155" s="178">
        <v>44500</v>
      </c>
      <c r="L155" s="198">
        <f t="shared" si="7"/>
        <v>2167150</v>
      </c>
      <c r="M155" s="17">
        <f>Шахматка!T94</f>
        <v>48000</v>
      </c>
      <c r="N155" s="17">
        <f t="shared" si="6"/>
        <v>2337600</v>
      </c>
      <c r="O155" s="199" t="s">
        <v>27</v>
      </c>
    </row>
    <row r="156" spans="1:15" ht="15" customHeight="1">
      <c r="A156" s="175">
        <v>1</v>
      </c>
      <c r="B156" s="175">
        <v>1</v>
      </c>
      <c r="C156" s="175">
        <v>7</v>
      </c>
      <c r="D156" s="175">
        <v>7</v>
      </c>
      <c r="E156" s="176">
        <v>105</v>
      </c>
      <c r="F156" s="175">
        <v>16</v>
      </c>
      <c r="G156" s="179">
        <v>1</v>
      </c>
      <c r="H156" s="178">
        <v>19.5</v>
      </c>
      <c r="I156" s="178">
        <v>48.7</v>
      </c>
      <c r="J156" s="17">
        <v>48.7</v>
      </c>
      <c r="K156" s="178">
        <v>43500</v>
      </c>
      <c r="L156" s="198">
        <f t="shared" si="7"/>
        <v>2118450</v>
      </c>
      <c r="M156" s="17">
        <f>Шахматка!T94</f>
        <v>48000</v>
      </c>
      <c r="N156" s="17">
        <f t="shared" si="6"/>
        <v>2337600</v>
      </c>
      <c r="O156" s="199" t="s">
        <v>27</v>
      </c>
    </row>
    <row r="157" spans="1:15" s="167" customFormat="1" ht="15" hidden="1" customHeight="1">
      <c r="A157" s="181">
        <v>1</v>
      </c>
      <c r="B157" s="181">
        <v>2</v>
      </c>
      <c r="C157" s="181">
        <v>1</v>
      </c>
      <c r="D157" s="181">
        <v>8</v>
      </c>
      <c r="E157" s="176">
        <v>146</v>
      </c>
      <c r="F157" s="181">
        <v>12</v>
      </c>
      <c r="G157" s="182">
        <v>3</v>
      </c>
      <c r="H157" s="183">
        <v>55.8</v>
      </c>
      <c r="I157" s="183">
        <v>103.5</v>
      </c>
      <c r="J157" s="17">
        <v>103.5</v>
      </c>
      <c r="K157" s="183">
        <v>43000</v>
      </c>
      <c r="L157" s="200">
        <f t="shared" si="7"/>
        <v>4450500</v>
      </c>
      <c r="M157" s="17">
        <v>40500</v>
      </c>
      <c r="N157" s="17">
        <f t="shared" si="6"/>
        <v>4191750</v>
      </c>
      <c r="O157" s="201" t="s">
        <v>71</v>
      </c>
    </row>
    <row r="158" spans="1:15" s="167" customFormat="1" ht="15" hidden="1" customHeight="1">
      <c r="A158" s="181">
        <v>1</v>
      </c>
      <c r="B158" s="181">
        <v>2</v>
      </c>
      <c r="C158" s="181">
        <v>2</v>
      </c>
      <c r="D158" s="181">
        <v>9</v>
      </c>
      <c r="E158" s="176">
        <v>147</v>
      </c>
      <c r="F158" s="181">
        <v>12</v>
      </c>
      <c r="G158" s="182">
        <v>2</v>
      </c>
      <c r="H158" s="183">
        <v>35.200000000000003</v>
      </c>
      <c r="I158" s="183">
        <v>72.099999999999994</v>
      </c>
      <c r="J158" s="17">
        <v>72.099999999999994</v>
      </c>
      <c r="K158" s="183">
        <v>49500</v>
      </c>
      <c r="L158" s="200">
        <f t="shared" si="7"/>
        <v>3568949.9999999995</v>
      </c>
      <c r="M158" s="17">
        <v>47000</v>
      </c>
      <c r="N158" s="17">
        <f t="shared" si="6"/>
        <v>3388699.9999999995</v>
      </c>
      <c r="O158" s="201" t="s">
        <v>71</v>
      </c>
    </row>
    <row r="159" spans="1:15" ht="15" customHeight="1">
      <c r="A159" s="175">
        <v>1</v>
      </c>
      <c r="B159" s="175">
        <v>3</v>
      </c>
      <c r="C159" s="175">
        <v>5</v>
      </c>
      <c r="D159" s="175">
        <v>16</v>
      </c>
      <c r="E159" s="176">
        <v>182</v>
      </c>
      <c r="F159" s="175">
        <v>4</v>
      </c>
      <c r="G159" s="179">
        <v>2</v>
      </c>
      <c r="H159" s="178">
        <v>33.299999999999997</v>
      </c>
      <c r="I159" s="178">
        <v>69.8</v>
      </c>
      <c r="J159" s="17">
        <v>69.8</v>
      </c>
      <c r="K159" s="178">
        <v>48500</v>
      </c>
      <c r="L159" s="198">
        <f t="shared" si="7"/>
        <v>3385300</v>
      </c>
      <c r="M159" s="17">
        <f>Шахматка!AW92</f>
        <v>55000</v>
      </c>
      <c r="N159" s="17">
        <f t="shared" si="6"/>
        <v>3839000</v>
      </c>
      <c r="O159" s="199" t="s">
        <v>27</v>
      </c>
    </row>
    <row r="160" spans="1:15" s="167" customFormat="1" ht="16.5" hidden="1" customHeight="1">
      <c r="A160" s="184">
        <v>1</v>
      </c>
      <c r="B160" s="184">
        <v>3</v>
      </c>
      <c r="C160" s="184">
        <v>5</v>
      </c>
      <c r="D160" s="181">
        <v>16</v>
      </c>
      <c r="E160" s="185">
        <v>176</v>
      </c>
      <c r="F160" s="184">
        <v>3</v>
      </c>
      <c r="G160" s="13">
        <v>2</v>
      </c>
      <c r="H160" s="186">
        <v>33.299999999999997</v>
      </c>
      <c r="I160" s="186">
        <v>68.2</v>
      </c>
      <c r="J160" s="8">
        <v>68.2</v>
      </c>
      <c r="K160" s="186">
        <v>40500</v>
      </c>
      <c r="L160" s="202">
        <f t="shared" si="7"/>
        <v>2762100</v>
      </c>
      <c r="M160" s="8">
        <f>K160</f>
        <v>40500</v>
      </c>
      <c r="N160" s="8">
        <f t="shared" si="6"/>
        <v>2762100</v>
      </c>
      <c r="O160" s="203" t="s">
        <v>71</v>
      </c>
    </row>
    <row r="161" spans="1:15" s="15" customFormat="1" ht="15" customHeight="1">
      <c r="A161" s="175">
        <v>1</v>
      </c>
      <c r="B161" s="175">
        <v>3</v>
      </c>
      <c r="C161" s="175">
        <v>5</v>
      </c>
      <c r="D161" s="175">
        <v>16</v>
      </c>
      <c r="E161" s="176">
        <v>194</v>
      </c>
      <c r="F161" s="175">
        <v>6</v>
      </c>
      <c r="G161" s="179">
        <v>2</v>
      </c>
      <c r="H161" s="178">
        <v>33.299999999999997</v>
      </c>
      <c r="I161" s="178">
        <v>69.8</v>
      </c>
      <c r="J161" s="17">
        <v>69.8</v>
      </c>
      <c r="K161" s="178">
        <v>48500</v>
      </c>
      <c r="L161" s="198">
        <f t="shared" si="7"/>
        <v>3385300</v>
      </c>
      <c r="M161" s="17">
        <f>Шахматка!AW94</f>
        <v>56000</v>
      </c>
      <c r="N161" s="17">
        <f t="shared" si="6"/>
        <v>3908800</v>
      </c>
      <c r="O161" s="199" t="s">
        <v>27</v>
      </c>
    </row>
    <row r="162" spans="1:15" s="167" customFormat="1" ht="15" hidden="1" customHeight="1">
      <c r="A162" s="181">
        <v>1</v>
      </c>
      <c r="B162" s="181">
        <v>2</v>
      </c>
      <c r="C162" s="181">
        <v>1</v>
      </c>
      <c r="D162" s="181">
        <v>8</v>
      </c>
      <c r="E162" s="176">
        <v>162</v>
      </c>
      <c r="F162" s="181">
        <v>16</v>
      </c>
      <c r="G162" s="182">
        <v>3</v>
      </c>
      <c r="H162" s="183">
        <v>55.8</v>
      </c>
      <c r="I162" s="183">
        <v>103.5</v>
      </c>
      <c r="J162" s="17">
        <v>103.5</v>
      </c>
      <c r="K162" s="178">
        <v>42500</v>
      </c>
      <c r="L162" s="198">
        <f t="shared" si="7"/>
        <v>4398750</v>
      </c>
      <c r="M162" s="17">
        <v>42500</v>
      </c>
      <c r="N162" s="17">
        <f t="shared" si="6"/>
        <v>4398750</v>
      </c>
      <c r="O162" s="201" t="s">
        <v>71</v>
      </c>
    </row>
    <row r="163" spans="1:15" s="167" customFormat="1" ht="15" hidden="1" customHeight="1">
      <c r="A163" s="181">
        <v>1</v>
      </c>
      <c r="B163" s="181">
        <v>2</v>
      </c>
      <c r="C163" s="181">
        <v>3</v>
      </c>
      <c r="D163" s="181">
        <v>10</v>
      </c>
      <c r="E163" s="176">
        <v>164</v>
      </c>
      <c r="F163" s="181">
        <v>16</v>
      </c>
      <c r="G163" s="182">
        <v>2</v>
      </c>
      <c r="H163" s="183">
        <v>35.200000000000003</v>
      </c>
      <c r="I163" s="183">
        <v>72.2</v>
      </c>
      <c r="J163" s="17">
        <v>72.2</v>
      </c>
      <c r="K163" s="178">
        <v>49500</v>
      </c>
      <c r="L163" s="198">
        <f t="shared" si="7"/>
        <v>3573900</v>
      </c>
      <c r="M163" s="17">
        <v>49500</v>
      </c>
      <c r="N163" s="17">
        <f t="shared" si="6"/>
        <v>3573900</v>
      </c>
      <c r="O163" s="203" t="s">
        <v>71</v>
      </c>
    </row>
    <row r="164" spans="1:15" ht="15" customHeight="1">
      <c r="A164" s="175">
        <v>1</v>
      </c>
      <c r="B164" s="175">
        <v>3</v>
      </c>
      <c r="C164" s="175">
        <v>5</v>
      </c>
      <c r="D164" s="175">
        <v>16</v>
      </c>
      <c r="E164" s="176">
        <v>200</v>
      </c>
      <c r="F164" s="175">
        <v>7</v>
      </c>
      <c r="G164" s="179">
        <v>2</v>
      </c>
      <c r="H164" s="178">
        <v>33.299999999999997</v>
      </c>
      <c r="I164" s="178">
        <v>69.8</v>
      </c>
      <c r="J164" s="17">
        <v>69.8</v>
      </c>
      <c r="K164" s="178">
        <v>48500</v>
      </c>
      <c r="L164" s="198">
        <f t="shared" si="7"/>
        <v>3385300</v>
      </c>
      <c r="M164" s="17">
        <f>Шахматка!AW94</f>
        <v>56000</v>
      </c>
      <c r="N164" s="17">
        <f t="shared" si="6"/>
        <v>3908800</v>
      </c>
      <c r="O164" s="199" t="s">
        <v>27</v>
      </c>
    </row>
    <row r="165" spans="1:15" s="15" customFormat="1" ht="15" customHeight="1">
      <c r="A165" s="175">
        <v>1</v>
      </c>
      <c r="B165" s="175">
        <v>3</v>
      </c>
      <c r="C165" s="175">
        <v>5</v>
      </c>
      <c r="D165" s="175">
        <v>16</v>
      </c>
      <c r="E165" s="176">
        <v>206</v>
      </c>
      <c r="F165" s="175">
        <v>8</v>
      </c>
      <c r="G165" s="179">
        <v>2</v>
      </c>
      <c r="H165" s="178">
        <v>33.299999999999997</v>
      </c>
      <c r="I165" s="178">
        <v>69.8</v>
      </c>
      <c r="J165" s="17">
        <v>69.8</v>
      </c>
      <c r="K165" s="178">
        <v>48500</v>
      </c>
      <c r="L165" s="198">
        <f t="shared" si="7"/>
        <v>3385300</v>
      </c>
      <c r="M165" s="17">
        <f>Шахматка!AW94</f>
        <v>56000</v>
      </c>
      <c r="N165" s="17">
        <f t="shared" si="6"/>
        <v>3908800</v>
      </c>
      <c r="O165" s="199" t="s">
        <v>27</v>
      </c>
    </row>
    <row r="166" spans="1:15" ht="15" customHeight="1">
      <c r="A166" s="175">
        <v>1</v>
      </c>
      <c r="B166" s="175">
        <v>3</v>
      </c>
      <c r="C166" s="175">
        <v>5</v>
      </c>
      <c r="D166" s="175">
        <v>16</v>
      </c>
      <c r="E166" s="176">
        <v>212</v>
      </c>
      <c r="F166" s="175">
        <v>9</v>
      </c>
      <c r="G166" s="179">
        <v>2</v>
      </c>
      <c r="H166" s="178">
        <v>33.299999999999997</v>
      </c>
      <c r="I166" s="178">
        <v>69.8</v>
      </c>
      <c r="J166" s="17">
        <v>69.8</v>
      </c>
      <c r="K166" s="178">
        <v>49000</v>
      </c>
      <c r="L166" s="198">
        <f t="shared" si="7"/>
        <v>3420200</v>
      </c>
      <c r="M166" s="17">
        <f>Шахматка!AW94</f>
        <v>56000</v>
      </c>
      <c r="N166" s="17">
        <f t="shared" si="6"/>
        <v>3908800</v>
      </c>
      <c r="O166" s="199" t="s">
        <v>27</v>
      </c>
    </row>
    <row r="167" spans="1:15" s="167" customFormat="1" ht="15" hidden="1" customHeight="1">
      <c r="A167" s="181">
        <v>1</v>
      </c>
      <c r="B167" s="181">
        <v>3</v>
      </c>
      <c r="C167" s="181">
        <v>3</v>
      </c>
      <c r="D167" s="181">
        <v>14</v>
      </c>
      <c r="E167" s="176">
        <v>174</v>
      </c>
      <c r="F167" s="181">
        <v>3</v>
      </c>
      <c r="G167" s="182">
        <v>1</v>
      </c>
      <c r="H167" s="183">
        <v>19</v>
      </c>
      <c r="I167" s="183">
        <v>46.7</v>
      </c>
      <c r="J167" s="17">
        <v>46.7</v>
      </c>
      <c r="K167" s="178">
        <v>45000</v>
      </c>
      <c r="L167" s="198">
        <f t="shared" ref="L167:L198" si="8">K167*J167</f>
        <v>2101500</v>
      </c>
      <c r="M167" s="17">
        <v>48000</v>
      </c>
      <c r="N167" s="17">
        <f t="shared" si="6"/>
        <v>2241600</v>
      </c>
      <c r="O167" s="203" t="s">
        <v>71</v>
      </c>
    </row>
    <row r="168" spans="1:15" s="167" customFormat="1" ht="14.25" hidden="1" customHeight="1">
      <c r="A168" s="184">
        <v>1</v>
      </c>
      <c r="B168" s="184">
        <v>3</v>
      </c>
      <c r="C168" s="184">
        <v>2</v>
      </c>
      <c r="D168" s="181">
        <v>14</v>
      </c>
      <c r="E168" s="185">
        <v>186</v>
      </c>
      <c r="F168" s="184">
        <v>5</v>
      </c>
      <c r="G168" s="13">
        <v>1</v>
      </c>
      <c r="H168" s="186">
        <v>19</v>
      </c>
      <c r="I168" s="186">
        <v>48.3</v>
      </c>
      <c r="J168" s="8">
        <v>48.3</v>
      </c>
      <c r="K168" s="186">
        <v>46000</v>
      </c>
      <c r="L168" s="202">
        <f t="shared" si="8"/>
        <v>2221800</v>
      </c>
      <c r="M168" s="8">
        <f>K168</f>
        <v>46000</v>
      </c>
      <c r="N168" s="8">
        <f t="shared" si="6"/>
        <v>2221800</v>
      </c>
      <c r="O168" s="203" t="s">
        <v>71</v>
      </c>
    </row>
    <row r="169" spans="1:15" s="167" customFormat="1" ht="16.5" hidden="1" customHeight="1">
      <c r="A169" s="184">
        <v>1</v>
      </c>
      <c r="B169" s="184">
        <v>3</v>
      </c>
      <c r="C169" s="184">
        <v>3</v>
      </c>
      <c r="D169" s="181">
        <v>15</v>
      </c>
      <c r="E169" s="185">
        <v>187</v>
      </c>
      <c r="F169" s="184">
        <v>5</v>
      </c>
      <c r="G169" s="13">
        <v>2</v>
      </c>
      <c r="H169" s="186">
        <v>35.200000000000003</v>
      </c>
      <c r="I169" s="186">
        <v>70.099999999999994</v>
      </c>
      <c r="J169" s="8">
        <v>70.099999999999994</v>
      </c>
      <c r="K169" s="186">
        <v>45000</v>
      </c>
      <c r="L169" s="202">
        <f t="shared" si="8"/>
        <v>3154499.9999999995</v>
      </c>
      <c r="M169" s="8">
        <f>K169</f>
        <v>45000</v>
      </c>
      <c r="N169" s="8">
        <f t="shared" si="6"/>
        <v>3154499.9999999995</v>
      </c>
      <c r="O169" s="203" t="s">
        <v>71</v>
      </c>
    </row>
    <row r="170" spans="1:15" s="167" customFormat="1" hidden="1">
      <c r="A170" s="184">
        <v>1</v>
      </c>
      <c r="B170" s="184">
        <v>3</v>
      </c>
      <c r="C170" s="184">
        <v>5</v>
      </c>
      <c r="D170" s="181">
        <v>16</v>
      </c>
      <c r="E170" s="185">
        <v>188</v>
      </c>
      <c r="F170" s="184">
        <v>5</v>
      </c>
      <c r="G170" s="13">
        <v>2</v>
      </c>
      <c r="H170" s="186">
        <v>33.299999999999997</v>
      </c>
      <c r="I170" s="186">
        <v>69.8</v>
      </c>
      <c r="J170" s="8">
        <v>69.8</v>
      </c>
      <c r="K170" s="186">
        <v>47000</v>
      </c>
      <c r="L170" s="202">
        <f t="shared" si="8"/>
        <v>3280600</v>
      </c>
      <c r="M170" s="8">
        <f>K170</f>
        <v>47000</v>
      </c>
      <c r="N170" s="8">
        <f t="shared" si="6"/>
        <v>3280600</v>
      </c>
      <c r="O170" s="203" t="s">
        <v>71</v>
      </c>
    </row>
    <row r="171" spans="1:15" ht="15" customHeight="1">
      <c r="A171" s="175">
        <v>1</v>
      </c>
      <c r="B171" s="175">
        <v>3</v>
      </c>
      <c r="C171" s="175">
        <v>5</v>
      </c>
      <c r="D171" s="175">
        <v>16</v>
      </c>
      <c r="E171" s="176">
        <v>218</v>
      </c>
      <c r="F171" s="175">
        <v>10</v>
      </c>
      <c r="G171" s="179">
        <v>2</v>
      </c>
      <c r="H171" s="178">
        <v>33.299999999999997</v>
      </c>
      <c r="I171" s="178">
        <v>69.8</v>
      </c>
      <c r="J171" s="17">
        <v>69.8</v>
      </c>
      <c r="K171" s="178">
        <v>48500</v>
      </c>
      <c r="L171" s="198">
        <f t="shared" si="8"/>
        <v>3385300</v>
      </c>
      <c r="M171" s="17">
        <f>Шахматка!AW94</f>
        <v>56000</v>
      </c>
      <c r="N171" s="17">
        <f t="shared" si="6"/>
        <v>3908800</v>
      </c>
      <c r="O171" s="199" t="s">
        <v>27</v>
      </c>
    </row>
    <row r="172" spans="1:15" ht="15" customHeight="1">
      <c r="A172" s="175">
        <v>1</v>
      </c>
      <c r="B172" s="175">
        <v>3</v>
      </c>
      <c r="C172" s="175">
        <v>5</v>
      </c>
      <c r="D172" s="175">
        <v>16</v>
      </c>
      <c r="E172" s="176">
        <v>236</v>
      </c>
      <c r="F172" s="175">
        <v>13</v>
      </c>
      <c r="G172" s="179">
        <v>2</v>
      </c>
      <c r="H172" s="178">
        <v>33.299999999999997</v>
      </c>
      <c r="I172" s="178">
        <v>69.8</v>
      </c>
      <c r="J172" s="17">
        <v>69.8</v>
      </c>
      <c r="K172" s="178">
        <v>48500</v>
      </c>
      <c r="L172" s="198">
        <f t="shared" si="8"/>
        <v>3385300</v>
      </c>
      <c r="M172" s="17">
        <f>Шахматка!AW94</f>
        <v>56000</v>
      </c>
      <c r="N172" s="17">
        <f t="shared" si="6"/>
        <v>3908800</v>
      </c>
      <c r="O172" s="199" t="s">
        <v>27</v>
      </c>
    </row>
    <row r="173" spans="1:15" ht="15" customHeight="1">
      <c r="A173" s="175">
        <v>1</v>
      </c>
      <c r="B173" s="175">
        <v>3</v>
      </c>
      <c r="C173" s="175">
        <v>5</v>
      </c>
      <c r="D173" s="175">
        <v>16</v>
      </c>
      <c r="E173" s="176">
        <v>242</v>
      </c>
      <c r="F173" s="175">
        <v>14</v>
      </c>
      <c r="G173" s="179">
        <v>2</v>
      </c>
      <c r="H173" s="178">
        <v>33.299999999999997</v>
      </c>
      <c r="I173" s="178">
        <v>69.8</v>
      </c>
      <c r="J173" s="17">
        <v>69.8</v>
      </c>
      <c r="K173" s="178">
        <v>48500</v>
      </c>
      <c r="L173" s="198">
        <f t="shared" si="8"/>
        <v>3385300</v>
      </c>
      <c r="M173" s="17">
        <f>Шахматка!AW94</f>
        <v>56000</v>
      </c>
      <c r="N173" s="17">
        <f t="shared" si="6"/>
        <v>3908800</v>
      </c>
      <c r="O173" s="240" t="s">
        <v>27</v>
      </c>
    </row>
    <row r="174" spans="1:15" ht="15" customHeight="1">
      <c r="A174" s="175">
        <v>1</v>
      </c>
      <c r="B174" s="175">
        <v>3</v>
      </c>
      <c r="C174" s="175">
        <v>4</v>
      </c>
      <c r="D174" s="175">
        <v>15</v>
      </c>
      <c r="E174" s="176">
        <v>181</v>
      </c>
      <c r="F174" s="175">
        <v>4</v>
      </c>
      <c r="G174" s="179">
        <v>2</v>
      </c>
      <c r="H174" s="178">
        <v>35.200000000000003</v>
      </c>
      <c r="I174" s="178">
        <v>70.099999999999994</v>
      </c>
      <c r="J174" s="17">
        <v>70.099999999999994</v>
      </c>
      <c r="K174" s="178">
        <v>49500</v>
      </c>
      <c r="L174" s="198">
        <f t="shared" si="8"/>
        <v>3469949.9999999995</v>
      </c>
      <c r="M174" s="17">
        <f>Шахматка!AT92</f>
        <v>52000</v>
      </c>
      <c r="N174" s="17">
        <f t="shared" si="6"/>
        <v>3645199.9999999995</v>
      </c>
      <c r="O174" s="199" t="s">
        <v>27</v>
      </c>
    </row>
    <row r="175" spans="1:15" ht="15" customHeight="1">
      <c r="A175" s="175">
        <v>1</v>
      </c>
      <c r="B175" s="175">
        <v>3</v>
      </c>
      <c r="C175" s="175">
        <v>4</v>
      </c>
      <c r="D175" s="175">
        <v>15</v>
      </c>
      <c r="E175" s="176">
        <v>193</v>
      </c>
      <c r="F175" s="175">
        <v>6</v>
      </c>
      <c r="G175" s="179">
        <v>2</v>
      </c>
      <c r="H175" s="178">
        <v>35.200000000000003</v>
      </c>
      <c r="I175" s="178">
        <v>70.099999999999994</v>
      </c>
      <c r="J175" s="17">
        <v>70.099999999999994</v>
      </c>
      <c r="K175" s="178">
        <v>49500</v>
      </c>
      <c r="L175" s="198">
        <f t="shared" si="8"/>
        <v>3469949.9999999995</v>
      </c>
      <c r="M175" s="17">
        <f>Шахматка!AT94</f>
        <v>54000</v>
      </c>
      <c r="N175" s="17">
        <f t="shared" si="6"/>
        <v>3785399.9999999995</v>
      </c>
      <c r="O175" s="199" t="s">
        <v>27</v>
      </c>
    </row>
    <row r="176" spans="1:15" ht="15" customHeight="1">
      <c r="A176" s="212">
        <v>1</v>
      </c>
      <c r="B176" s="212">
        <v>3</v>
      </c>
      <c r="C176" s="212">
        <v>4</v>
      </c>
      <c r="D176" s="212">
        <v>15</v>
      </c>
      <c r="E176" s="176">
        <v>199</v>
      </c>
      <c r="F176" s="212">
        <v>7</v>
      </c>
      <c r="G176" s="218">
        <v>2</v>
      </c>
      <c r="H176" s="214">
        <v>35.200000000000003</v>
      </c>
      <c r="I176" s="214">
        <v>70.099999999999994</v>
      </c>
      <c r="J176" s="17">
        <v>70.099999999999994</v>
      </c>
      <c r="K176" s="178">
        <v>49500</v>
      </c>
      <c r="L176" s="198">
        <f t="shared" si="8"/>
        <v>3469949.9999999995</v>
      </c>
      <c r="M176" s="17">
        <f>Шахматка!AT94</f>
        <v>54000</v>
      </c>
      <c r="N176" s="17">
        <f t="shared" si="6"/>
        <v>3785399.9999999995</v>
      </c>
      <c r="O176" s="217" t="s">
        <v>27</v>
      </c>
    </row>
    <row r="177" spans="1:15" ht="15" customHeight="1">
      <c r="A177" s="175">
        <v>1</v>
      </c>
      <c r="B177" s="175">
        <v>3</v>
      </c>
      <c r="C177" s="175">
        <v>4</v>
      </c>
      <c r="D177" s="175">
        <v>15</v>
      </c>
      <c r="E177" s="176">
        <v>205</v>
      </c>
      <c r="F177" s="175">
        <v>8</v>
      </c>
      <c r="G177" s="179">
        <v>2</v>
      </c>
      <c r="H177" s="178">
        <v>35.200000000000003</v>
      </c>
      <c r="I177" s="178">
        <v>70.099999999999994</v>
      </c>
      <c r="J177" s="17">
        <v>70.099999999999994</v>
      </c>
      <c r="K177" s="178">
        <v>49500</v>
      </c>
      <c r="L177" s="198">
        <f t="shared" si="8"/>
        <v>3469949.9999999995</v>
      </c>
      <c r="M177" s="17">
        <f>Шахматка!AT94</f>
        <v>54000</v>
      </c>
      <c r="N177" s="17">
        <f t="shared" si="6"/>
        <v>3785399.9999999995</v>
      </c>
      <c r="O177" s="199" t="s">
        <v>27</v>
      </c>
    </row>
    <row r="178" spans="1:15" ht="15" customHeight="1">
      <c r="A178" s="175">
        <v>1</v>
      </c>
      <c r="B178" s="175">
        <v>3</v>
      </c>
      <c r="C178" s="175">
        <v>4</v>
      </c>
      <c r="D178" s="175">
        <v>15</v>
      </c>
      <c r="E178" s="176">
        <v>211</v>
      </c>
      <c r="F178" s="175">
        <v>9</v>
      </c>
      <c r="G178" s="179">
        <v>2</v>
      </c>
      <c r="H178" s="178">
        <v>35.200000000000003</v>
      </c>
      <c r="I178" s="178">
        <v>70.099999999999994</v>
      </c>
      <c r="J178" s="17">
        <v>70.099999999999994</v>
      </c>
      <c r="K178" s="178"/>
      <c r="L178" s="198"/>
      <c r="M178" s="17">
        <f>Шахматка!AT94</f>
        <v>54000</v>
      </c>
      <c r="N178" s="17">
        <f t="shared" si="6"/>
        <v>3785399.9999999995</v>
      </c>
      <c r="O178" s="199" t="s">
        <v>27</v>
      </c>
    </row>
    <row r="179" spans="1:15" s="167" customFormat="1" hidden="1">
      <c r="A179" s="184">
        <v>1</v>
      </c>
      <c r="B179" s="184">
        <v>3</v>
      </c>
      <c r="C179" s="184">
        <v>2</v>
      </c>
      <c r="D179" s="181">
        <v>13</v>
      </c>
      <c r="E179" s="185">
        <v>197</v>
      </c>
      <c r="F179" s="184">
        <v>7</v>
      </c>
      <c r="G179" s="13">
        <v>2</v>
      </c>
      <c r="H179" s="186">
        <v>35.299999999999997</v>
      </c>
      <c r="I179" s="186">
        <v>76.099999999999994</v>
      </c>
      <c r="J179" s="8">
        <v>76.099999999999994</v>
      </c>
      <c r="K179" s="186">
        <v>46000</v>
      </c>
      <c r="L179" s="202">
        <f>K179*J179</f>
        <v>3500599.9999999995</v>
      </c>
      <c r="M179" s="8">
        <f>K179</f>
        <v>46000</v>
      </c>
      <c r="N179" s="8">
        <f t="shared" si="6"/>
        <v>3500599.9999999995</v>
      </c>
      <c r="O179" s="203" t="s">
        <v>71</v>
      </c>
    </row>
    <row r="180" spans="1:15" ht="15" customHeight="1">
      <c r="A180" s="175">
        <v>1</v>
      </c>
      <c r="B180" s="175">
        <v>3</v>
      </c>
      <c r="C180" s="175">
        <v>4</v>
      </c>
      <c r="D180" s="175">
        <v>15</v>
      </c>
      <c r="E180" s="176">
        <v>217</v>
      </c>
      <c r="F180" s="175">
        <v>10</v>
      </c>
      <c r="G180" s="179">
        <v>2</v>
      </c>
      <c r="H180" s="178">
        <v>35.200000000000003</v>
      </c>
      <c r="I180" s="178">
        <v>70.099999999999994</v>
      </c>
      <c r="J180" s="17">
        <v>70.099999999999994</v>
      </c>
      <c r="K180" s="178">
        <v>49500</v>
      </c>
      <c r="L180" s="198">
        <f>K180*J180</f>
        <v>3469949.9999999995</v>
      </c>
      <c r="M180" s="17">
        <f>Шахматка!AT94</f>
        <v>54000</v>
      </c>
      <c r="N180" s="17">
        <f t="shared" si="6"/>
        <v>3785399.9999999995</v>
      </c>
      <c r="O180" s="199" t="s">
        <v>27</v>
      </c>
    </row>
    <row r="181" spans="1:15" ht="15" customHeight="1">
      <c r="A181" s="175">
        <v>1</v>
      </c>
      <c r="B181" s="175">
        <v>3</v>
      </c>
      <c r="C181" s="175">
        <v>4</v>
      </c>
      <c r="D181" s="175">
        <v>15</v>
      </c>
      <c r="E181" s="176">
        <v>223</v>
      </c>
      <c r="F181" s="175">
        <v>11</v>
      </c>
      <c r="G181" s="179">
        <v>2</v>
      </c>
      <c r="H181" s="178">
        <v>35.200000000000003</v>
      </c>
      <c r="I181" s="178">
        <v>70.099999999999994</v>
      </c>
      <c r="J181" s="17">
        <v>70.099999999999994</v>
      </c>
      <c r="K181" s="178">
        <v>49500</v>
      </c>
      <c r="L181" s="198">
        <f>K181*J181</f>
        <v>3469949.9999999995</v>
      </c>
      <c r="M181" s="17">
        <f>Шахматка!AT94</f>
        <v>54000</v>
      </c>
      <c r="N181" s="17">
        <f t="shared" si="6"/>
        <v>3785399.9999999995</v>
      </c>
      <c r="O181" s="199" t="s">
        <v>27</v>
      </c>
    </row>
    <row r="182" spans="1:15" ht="15" customHeight="1">
      <c r="A182" s="175">
        <v>1</v>
      </c>
      <c r="B182" s="175">
        <v>3</v>
      </c>
      <c r="C182" s="175">
        <v>4</v>
      </c>
      <c r="D182" s="175">
        <v>15</v>
      </c>
      <c r="E182" s="176">
        <v>229</v>
      </c>
      <c r="F182" s="175">
        <v>12</v>
      </c>
      <c r="G182" s="179">
        <v>2</v>
      </c>
      <c r="H182" s="178">
        <v>35.200000000000003</v>
      </c>
      <c r="I182" s="178">
        <v>70.099999999999994</v>
      </c>
      <c r="J182" s="17">
        <v>70.099999999999994</v>
      </c>
      <c r="K182" s="178">
        <v>49500</v>
      </c>
      <c r="L182" s="198">
        <f>K182*J182</f>
        <v>3469949.9999999995</v>
      </c>
      <c r="M182" s="17">
        <f>Шахматка!AT94</f>
        <v>54000</v>
      </c>
      <c r="N182" s="17">
        <f t="shared" si="6"/>
        <v>3785399.9999999995</v>
      </c>
      <c r="O182" s="199" t="s">
        <v>27</v>
      </c>
    </row>
    <row r="183" spans="1:15" s="95" customFormat="1" ht="15" customHeight="1">
      <c r="A183" s="191">
        <v>1</v>
      </c>
      <c r="B183" s="191">
        <v>3</v>
      </c>
      <c r="C183" s="191">
        <v>4</v>
      </c>
      <c r="D183" s="191">
        <v>15</v>
      </c>
      <c r="E183" s="180">
        <v>235</v>
      </c>
      <c r="F183" s="191">
        <v>13</v>
      </c>
      <c r="G183" s="192">
        <v>2</v>
      </c>
      <c r="H183" s="193">
        <v>35.200000000000003</v>
      </c>
      <c r="I183" s="193">
        <v>70.099999999999994</v>
      </c>
      <c r="J183" s="206">
        <v>70.099999999999994</v>
      </c>
      <c r="K183" s="207"/>
      <c r="L183" s="208"/>
      <c r="M183" s="206">
        <f>Шахматка!AT94</f>
        <v>54000</v>
      </c>
      <c r="N183" s="206">
        <f t="shared" si="6"/>
        <v>3785399.9999999995</v>
      </c>
      <c r="O183" s="199" t="s">
        <v>27</v>
      </c>
    </row>
    <row r="184" spans="1:15" ht="15" customHeight="1">
      <c r="A184" s="175">
        <v>1</v>
      </c>
      <c r="B184" s="175">
        <v>3</v>
      </c>
      <c r="C184" s="175">
        <v>4</v>
      </c>
      <c r="D184" s="175">
        <v>15</v>
      </c>
      <c r="E184" s="176">
        <v>241</v>
      </c>
      <c r="F184" s="175">
        <v>14</v>
      </c>
      <c r="G184" s="179">
        <v>2</v>
      </c>
      <c r="H184" s="178">
        <v>35.200000000000003</v>
      </c>
      <c r="I184" s="178">
        <v>70.099999999999994</v>
      </c>
      <c r="J184" s="17">
        <v>70.099999999999994</v>
      </c>
      <c r="K184" s="178">
        <v>49500</v>
      </c>
      <c r="L184" s="198">
        <f t="shared" ref="L184:L190" si="9">K184*J184</f>
        <v>3469949.9999999995</v>
      </c>
      <c r="M184" s="17">
        <f>Шахматка!AT94</f>
        <v>54000</v>
      </c>
      <c r="N184" s="17">
        <f t="shared" si="6"/>
        <v>3785399.9999999995</v>
      </c>
      <c r="O184" s="199" t="s">
        <v>27</v>
      </c>
    </row>
    <row r="185" spans="1:15" ht="15" customHeight="1">
      <c r="A185" s="221">
        <v>1</v>
      </c>
      <c r="B185" s="221">
        <v>3</v>
      </c>
      <c r="C185" s="221">
        <v>4</v>
      </c>
      <c r="D185" s="221">
        <v>15</v>
      </c>
      <c r="E185" s="222">
        <v>247</v>
      </c>
      <c r="F185" s="221">
        <v>15</v>
      </c>
      <c r="G185" s="223">
        <v>2</v>
      </c>
      <c r="H185" s="224">
        <v>35.200000000000003</v>
      </c>
      <c r="I185" s="224">
        <v>70.099999999999994</v>
      </c>
      <c r="J185" s="237">
        <v>70.099999999999994</v>
      </c>
      <c r="K185" s="178">
        <v>49500</v>
      </c>
      <c r="L185" s="198">
        <f t="shared" si="9"/>
        <v>3469949.9999999995</v>
      </c>
      <c r="M185" s="237">
        <f>Шахматка!AT94</f>
        <v>54000</v>
      </c>
      <c r="N185" s="237">
        <f t="shared" si="6"/>
        <v>3785399.9999999995</v>
      </c>
      <c r="O185" s="238" t="s">
        <v>137</v>
      </c>
    </row>
    <row r="186" spans="1:15" ht="15" customHeight="1">
      <c r="A186" s="175">
        <v>1</v>
      </c>
      <c r="B186" s="175">
        <v>2</v>
      </c>
      <c r="C186" s="175">
        <v>2</v>
      </c>
      <c r="D186" s="175">
        <v>9</v>
      </c>
      <c r="E186" s="176">
        <v>115</v>
      </c>
      <c r="F186" s="175">
        <v>4</v>
      </c>
      <c r="G186" s="177">
        <v>2</v>
      </c>
      <c r="H186" s="178">
        <v>35.200000000000003</v>
      </c>
      <c r="I186" s="178">
        <v>72.099999999999994</v>
      </c>
      <c r="J186" s="17">
        <v>72.099999999999994</v>
      </c>
      <c r="K186" s="178">
        <v>49500</v>
      </c>
      <c r="L186" s="198">
        <f t="shared" si="9"/>
        <v>3568949.9999999995</v>
      </c>
      <c r="M186" s="17">
        <f>Шахматка!AA92</f>
        <v>53500</v>
      </c>
      <c r="N186" s="17">
        <f t="shared" si="6"/>
        <v>3857349.9999999995</v>
      </c>
      <c r="O186" s="199" t="s">
        <v>27</v>
      </c>
    </row>
    <row r="187" spans="1:15" ht="15" customHeight="1">
      <c r="A187" s="175">
        <v>1</v>
      </c>
      <c r="B187" s="175">
        <v>2</v>
      </c>
      <c r="C187" s="175">
        <v>2</v>
      </c>
      <c r="D187" s="175">
        <v>9</v>
      </c>
      <c r="E187" s="176">
        <v>119</v>
      </c>
      <c r="F187" s="175">
        <v>5</v>
      </c>
      <c r="G187" s="177">
        <v>2</v>
      </c>
      <c r="H187" s="178">
        <v>35.200000000000003</v>
      </c>
      <c r="I187" s="178">
        <v>72.099999999999994</v>
      </c>
      <c r="J187" s="17">
        <v>72.099999999999994</v>
      </c>
      <c r="K187" s="178">
        <v>49500</v>
      </c>
      <c r="L187" s="198">
        <f t="shared" si="9"/>
        <v>3568949.9999999995</v>
      </c>
      <c r="M187" s="17">
        <f>Шахматка!AA92</f>
        <v>53500</v>
      </c>
      <c r="N187" s="17">
        <f t="shared" si="6"/>
        <v>3857349.9999999995</v>
      </c>
      <c r="O187" s="199" t="s">
        <v>27</v>
      </c>
    </row>
    <row r="188" spans="1:15" ht="15" customHeight="1">
      <c r="A188" s="175">
        <v>1</v>
      </c>
      <c r="B188" s="175">
        <v>2</v>
      </c>
      <c r="C188" s="175">
        <v>2</v>
      </c>
      <c r="D188" s="175">
        <v>9</v>
      </c>
      <c r="E188" s="176">
        <v>123</v>
      </c>
      <c r="F188" s="175">
        <v>6</v>
      </c>
      <c r="G188" s="179">
        <v>2</v>
      </c>
      <c r="H188" s="178">
        <v>35.200000000000003</v>
      </c>
      <c r="I188" s="178">
        <v>72.099999999999994</v>
      </c>
      <c r="J188" s="17">
        <v>72.099999999999994</v>
      </c>
      <c r="K188" s="178">
        <v>49500</v>
      </c>
      <c r="L188" s="198">
        <f t="shared" si="9"/>
        <v>3568949.9999999995</v>
      </c>
      <c r="M188" s="17">
        <f>Шахматка!AA94</f>
        <v>55500</v>
      </c>
      <c r="N188" s="17">
        <f t="shared" si="6"/>
        <v>4001549.9999999995</v>
      </c>
      <c r="O188" s="199" t="s">
        <v>27</v>
      </c>
    </row>
    <row r="189" spans="1:15" ht="15" customHeight="1">
      <c r="A189" s="175">
        <v>1</v>
      </c>
      <c r="B189" s="175">
        <v>2</v>
      </c>
      <c r="C189" s="175">
        <v>2</v>
      </c>
      <c r="D189" s="175">
        <v>9</v>
      </c>
      <c r="E189" s="176">
        <v>127</v>
      </c>
      <c r="F189" s="175">
        <v>7</v>
      </c>
      <c r="G189" s="177">
        <v>2</v>
      </c>
      <c r="H189" s="178">
        <v>35.200000000000003</v>
      </c>
      <c r="I189" s="178">
        <v>72.099999999999994</v>
      </c>
      <c r="J189" s="17">
        <v>72.099999999999994</v>
      </c>
      <c r="K189" s="178">
        <v>49500</v>
      </c>
      <c r="L189" s="198">
        <f t="shared" si="9"/>
        <v>3568949.9999999995</v>
      </c>
      <c r="M189" s="17">
        <f>Шахматка!AA94</f>
        <v>55500</v>
      </c>
      <c r="N189" s="17">
        <f t="shared" si="6"/>
        <v>4001549.9999999995</v>
      </c>
      <c r="O189" s="199" t="s">
        <v>27</v>
      </c>
    </row>
    <row r="190" spans="1:15" ht="15" customHeight="1">
      <c r="A190" s="175">
        <v>1</v>
      </c>
      <c r="B190" s="175">
        <v>2</v>
      </c>
      <c r="C190" s="175">
        <v>2</v>
      </c>
      <c r="D190" s="175">
        <v>9</v>
      </c>
      <c r="E190" s="176">
        <v>131</v>
      </c>
      <c r="F190" s="175">
        <v>8</v>
      </c>
      <c r="G190" s="179">
        <v>2</v>
      </c>
      <c r="H190" s="178">
        <v>35.200000000000003</v>
      </c>
      <c r="I190" s="178">
        <v>72.099999999999994</v>
      </c>
      <c r="J190" s="17">
        <v>72.099999999999994</v>
      </c>
      <c r="K190" s="178">
        <v>49500</v>
      </c>
      <c r="L190" s="198">
        <f t="shared" si="9"/>
        <v>3568949.9999999995</v>
      </c>
      <c r="M190" s="17">
        <f>Шахматка!AA94</f>
        <v>55500</v>
      </c>
      <c r="N190" s="17">
        <f t="shared" si="6"/>
        <v>4001549.9999999995</v>
      </c>
      <c r="O190" s="199" t="s">
        <v>27</v>
      </c>
    </row>
    <row r="191" spans="1:15" ht="15" customHeight="1">
      <c r="A191" s="175">
        <v>1</v>
      </c>
      <c r="B191" s="175">
        <v>2</v>
      </c>
      <c r="C191" s="175">
        <v>3</v>
      </c>
      <c r="D191" s="175">
        <v>10</v>
      </c>
      <c r="E191" s="180">
        <v>116</v>
      </c>
      <c r="F191" s="175">
        <v>4</v>
      </c>
      <c r="G191" s="179">
        <v>2</v>
      </c>
      <c r="H191" s="178">
        <v>35.200000000000003</v>
      </c>
      <c r="I191" s="178">
        <v>72.2</v>
      </c>
      <c r="J191" s="17">
        <v>72.2</v>
      </c>
      <c r="K191" s="178"/>
      <c r="L191" s="198"/>
      <c r="M191" s="17">
        <f>Шахматка!AD92</f>
        <v>53000</v>
      </c>
      <c r="N191" s="17">
        <f t="shared" si="6"/>
        <v>3826600</v>
      </c>
      <c r="O191" s="199" t="s">
        <v>27</v>
      </c>
    </row>
    <row r="192" spans="1:15" ht="15" customHeight="1">
      <c r="A192" s="175">
        <v>1</v>
      </c>
      <c r="B192" s="175">
        <v>2</v>
      </c>
      <c r="C192" s="175">
        <v>3</v>
      </c>
      <c r="D192" s="175">
        <v>10</v>
      </c>
      <c r="E192" s="176">
        <v>120</v>
      </c>
      <c r="F192" s="175">
        <v>5</v>
      </c>
      <c r="G192" s="177">
        <v>2</v>
      </c>
      <c r="H192" s="178">
        <v>35.200000000000003</v>
      </c>
      <c r="I192" s="178">
        <v>72.2</v>
      </c>
      <c r="J192" s="17">
        <v>72.2</v>
      </c>
      <c r="K192" s="178">
        <v>49500</v>
      </c>
      <c r="L192" s="198">
        <f>K192*J192</f>
        <v>3573900</v>
      </c>
      <c r="M192" s="17">
        <f>Шахматка!AD92</f>
        <v>53000</v>
      </c>
      <c r="N192" s="17">
        <f t="shared" si="6"/>
        <v>3826600</v>
      </c>
      <c r="O192" s="199" t="s">
        <v>27</v>
      </c>
    </row>
    <row r="193" spans="1:15" ht="15" customHeight="1">
      <c r="A193" s="175">
        <v>1</v>
      </c>
      <c r="B193" s="175">
        <v>2</v>
      </c>
      <c r="C193" s="175">
        <v>3</v>
      </c>
      <c r="D193" s="175">
        <v>10</v>
      </c>
      <c r="E193" s="176">
        <v>124</v>
      </c>
      <c r="F193" s="175">
        <v>6</v>
      </c>
      <c r="G193" s="179">
        <v>2</v>
      </c>
      <c r="H193" s="178">
        <v>35.200000000000003</v>
      </c>
      <c r="I193" s="178">
        <v>72.2</v>
      </c>
      <c r="J193" s="17">
        <v>72.2</v>
      </c>
      <c r="K193" s="178">
        <v>49500</v>
      </c>
      <c r="L193" s="198">
        <f>K193*J193</f>
        <v>3573900</v>
      </c>
      <c r="M193" s="17">
        <f>Шахматка!AD94</f>
        <v>55000</v>
      </c>
      <c r="N193" s="17">
        <f t="shared" si="6"/>
        <v>3971000</v>
      </c>
      <c r="O193" s="199" t="s">
        <v>27</v>
      </c>
    </row>
    <row r="194" spans="1:15" ht="15" customHeight="1">
      <c r="A194" s="175">
        <v>1</v>
      </c>
      <c r="B194" s="175">
        <v>2</v>
      </c>
      <c r="C194" s="175">
        <v>3</v>
      </c>
      <c r="D194" s="175">
        <v>10</v>
      </c>
      <c r="E194" s="176">
        <v>128</v>
      </c>
      <c r="F194" s="175">
        <v>7</v>
      </c>
      <c r="G194" s="179">
        <v>2</v>
      </c>
      <c r="H194" s="178">
        <v>35.200000000000003</v>
      </c>
      <c r="I194" s="178">
        <v>72.2</v>
      </c>
      <c r="J194" s="17">
        <v>72.2</v>
      </c>
      <c r="K194" s="178">
        <v>49500</v>
      </c>
      <c r="L194" s="198">
        <f>K194*J194</f>
        <v>3573900</v>
      </c>
      <c r="M194" s="17">
        <f>Шахматка!AD94</f>
        <v>55000</v>
      </c>
      <c r="N194" s="17">
        <f t="shared" ref="N194:N257" si="10">M194*J194</f>
        <v>3971000</v>
      </c>
      <c r="O194" s="199" t="s">
        <v>27</v>
      </c>
    </row>
    <row r="195" spans="1:15" ht="15" customHeight="1">
      <c r="A195" s="175">
        <v>1</v>
      </c>
      <c r="B195" s="175">
        <v>2</v>
      </c>
      <c r="C195" s="175">
        <v>3</v>
      </c>
      <c r="D195" s="175">
        <v>10</v>
      </c>
      <c r="E195" s="176">
        <v>132</v>
      </c>
      <c r="F195" s="175">
        <v>8</v>
      </c>
      <c r="G195" s="177">
        <v>2</v>
      </c>
      <c r="H195" s="178">
        <v>35.200000000000003</v>
      </c>
      <c r="I195" s="178">
        <v>72.2</v>
      </c>
      <c r="J195" s="17">
        <v>72.2</v>
      </c>
      <c r="K195" s="178">
        <v>49500</v>
      </c>
      <c r="L195" s="198">
        <f>K195*J195</f>
        <v>3573900</v>
      </c>
      <c r="M195" s="17">
        <f>Шахматка!AD94</f>
        <v>55000</v>
      </c>
      <c r="N195" s="17">
        <f t="shared" si="10"/>
        <v>3971000</v>
      </c>
      <c r="O195" s="199" t="s">
        <v>27</v>
      </c>
    </row>
    <row r="196" spans="1:15" ht="15" customHeight="1">
      <c r="A196" s="191">
        <v>1</v>
      </c>
      <c r="B196" s="191">
        <v>2</v>
      </c>
      <c r="C196" s="191">
        <v>3</v>
      </c>
      <c r="D196" s="191">
        <v>10</v>
      </c>
      <c r="E196" s="180">
        <v>136</v>
      </c>
      <c r="F196" s="191">
        <v>9</v>
      </c>
      <c r="G196" s="192">
        <v>2</v>
      </c>
      <c r="H196" s="193">
        <v>35.200000000000003</v>
      </c>
      <c r="I196" s="193">
        <v>72.2</v>
      </c>
      <c r="J196" s="206">
        <v>72.2</v>
      </c>
      <c r="K196" s="178"/>
      <c r="L196" s="198"/>
      <c r="M196" s="206">
        <f>Шахматка!AD94</f>
        <v>55000</v>
      </c>
      <c r="N196" s="206">
        <f t="shared" si="10"/>
        <v>3971000</v>
      </c>
      <c r="O196" s="199" t="s">
        <v>27</v>
      </c>
    </row>
    <row r="197" spans="1:15" ht="15" customHeight="1">
      <c r="A197" s="175">
        <v>1</v>
      </c>
      <c r="B197" s="175">
        <v>2</v>
      </c>
      <c r="C197" s="175">
        <v>3</v>
      </c>
      <c r="D197" s="175">
        <v>10</v>
      </c>
      <c r="E197" s="176">
        <v>140</v>
      </c>
      <c r="F197" s="175">
        <v>10</v>
      </c>
      <c r="G197" s="179">
        <v>2</v>
      </c>
      <c r="H197" s="178">
        <v>35.200000000000003</v>
      </c>
      <c r="I197" s="178">
        <v>72.2</v>
      </c>
      <c r="J197" s="17">
        <v>72.2</v>
      </c>
      <c r="K197" s="178">
        <v>49500</v>
      </c>
      <c r="L197" s="198">
        <f t="shared" ref="L197:L202" si="11">K197*J197</f>
        <v>3573900</v>
      </c>
      <c r="M197" s="17">
        <f>Шахматка!AD94</f>
        <v>55000</v>
      </c>
      <c r="N197" s="17">
        <f t="shared" si="10"/>
        <v>3971000</v>
      </c>
      <c r="O197" s="199" t="s">
        <v>27</v>
      </c>
    </row>
    <row r="198" spans="1:15" ht="15" customHeight="1">
      <c r="A198" s="175">
        <v>1</v>
      </c>
      <c r="B198" s="175">
        <v>2</v>
      </c>
      <c r="C198" s="175">
        <v>3</v>
      </c>
      <c r="D198" s="175">
        <v>10</v>
      </c>
      <c r="E198" s="176">
        <v>148</v>
      </c>
      <c r="F198" s="175">
        <v>12</v>
      </c>
      <c r="G198" s="179">
        <v>2</v>
      </c>
      <c r="H198" s="178">
        <v>35.200000000000003</v>
      </c>
      <c r="I198" s="178">
        <v>72.2</v>
      </c>
      <c r="J198" s="17">
        <v>72.2</v>
      </c>
      <c r="K198" s="178">
        <v>49500</v>
      </c>
      <c r="L198" s="198">
        <f t="shared" si="11"/>
        <v>3573900</v>
      </c>
      <c r="M198" s="17">
        <f>Шахматка!AD94</f>
        <v>55000</v>
      </c>
      <c r="N198" s="17">
        <f t="shared" si="10"/>
        <v>3971000</v>
      </c>
      <c r="O198" s="199" t="s">
        <v>27</v>
      </c>
    </row>
    <row r="199" spans="1:15" ht="15" customHeight="1">
      <c r="A199" s="175">
        <v>1</v>
      </c>
      <c r="B199" s="175">
        <v>3</v>
      </c>
      <c r="C199" s="175">
        <v>2</v>
      </c>
      <c r="D199" s="175">
        <v>13</v>
      </c>
      <c r="E199" s="176">
        <v>167</v>
      </c>
      <c r="F199" s="175">
        <v>2</v>
      </c>
      <c r="G199" s="179">
        <v>2</v>
      </c>
      <c r="H199" s="178">
        <v>35.299999999999997</v>
      </c>
      <c r="I199" s="178">
        <v>76.099999999999994</v>
      </c>
      <c r="J199" s="17">
        <v>76.099999999999994</v>
      </c>
      <c r="K199" s="178">
        <v>44500</v>
      </c>
      <c r="L199" s="198">
        <f t="shared" si="11"/>
        <v>3386449.9999999995</v>
      </c>
      <c r="M199" s="17">
        <f>Шахматка!AN90</f>
        <v>46000</v>
      </c>
      <c r="N199" s="17">
        <f t="shared" si="10"/>
        <v>3500599.9999999995</v>
      </c>
      <c r="O199" s="199" t="s">
        <v>27</v>
      </c>
    </row>
    <row r="200" spans="1:15" s="167" customFormat="1" ht="15" hidden="1" customHeight="1">
      <c r="A200" s="181">
        <v>1</v>
      </c>
      <c r="B200" s="181">
        <v>3</v>
      </c>
      <c r="C200" s="181">
        <v>5</v>
      </c>
      <c r="D200" s="181">
        <v>16</v>
      </c>
      <c r="E200" s="176">
        <v>224</v>
      </c>
      <c r="F200" s="181">
        <v>11</v>
      </c>
      <c r="G200" s="182">
        <v>2</v>
      </c>
      <c r="H200" s="183">
        <v>33.299999999999997</v>
      </c>
      <c r="I200" s="183">
        <v>69.8</v>
      </c>
      <c r="J200" s="17">
        <v>69.8</v>
      </c>
      <c r="K200" s="178">
        <v>48500</v>
      </c>
      <c r="L200" s="198">
        <f t="shared" si="11"/>
        <v>3385300</v>
      </c>
      <c r="M200" s="17">
        <v>50500</v>
      </c>
      <c r="N200" s="17">
        <f t="shared" si="10"/>
        <v>3524900</v>
      </c>
      <c r="O200" s="203" t="s">
        <v>71</v>
      </c>
    </row>
    <row r="201" spans="1:15" ht="15" customHeight="1">
      <c r="A201" s="175">
        <v>1</v>
      </c>
      <c r="B201" s="175">
        <v>3</v>
      </c>
      <c r="C201" s="175">
        <v>2</v>
      </c>
      <c r="D201" s="175">
        <v>13</v>
      </c>
      <c r="E201" s="176">
        <v>173</v>
      </c>
      <c r="F201" s="175">
        <v>3</v>
      </c>
      <c r="G201" s="179">
        <v>2</v>
      </c>
      <c r="H201" s="178">
        <v>35.299999999999997</v>
      </c>
      <c r="I201" s="178">
        <v>76.099999999999994</v>
      </c>
      <c r="J201" s="17">
        <v>76.099999999999994</v>
      </c>
      <c r="K201" s="178">
        <v>44500</v>
      </c>
      <c r="L201" s="198">
        <f t="shared" si="11"/>
        <v>3386449.9999999995</v>
      </c>
      <c r="M201" s="17">
        <f>Шахматка!AN92</f>
        <v>51500</v>
      </c>
      <c r="N201" s="17">
        <f t="shared" si="10"/>
        <v>3919149.9999999995</v>
      </c>
      <c r="O201" s="199" t="s">
        <v>27</v>
      </c>
    </row>
    <row r="202" spans="1:15" s="15" customFormat="1" ht="15" customHeight="1">
      <c r="A202" s="175">
        <v>1</v>
      </c>
      <c r="B202" s="175">
        <v>3</v>
      </c>
      <c r="C202" s="175">
        <v>2</v>
      </c>
      <c r="D202" s="175">
        <v>13</v>
      </c>
      <c r="E202" s="176">
        <v>179</v>
      </c>
      <c r="F202" s="175">
        <v>4</v>
      </c>
      <c r="G202" s="179">
        <v>2</v>
      </c>
      <c r="H202" s="178">
        <v>35.299999999999997</v>
      </c>
      <c r="I202" s="178">
        <v>76.099999999999994</v>
      </c>
      <c r="J202" s="17">
        <v>76.099999999999994</v>
      </c>
      <c r="K202" s="178">
        <v>49000</v>
      </c>
      <c r="L202" s="198">
        <f t="shared" si="11"/>
        <v>3728899.9999999995</v>
      </c>
      <c r="M202" s="17">
        <f>Шахматка!AN92</f>
        <v>51500</v>
      </c>
      <c r="N202" s="17">
        <f t="shared" si="10"/>
        <v>3919149.9999999995</v>
      </c>
      <c r="O202" s="199" t="s">
        <v>27</v>
      </c>
    </row>
    <row r="203" spans="1:15" s="15" customFormat="1" ht="15" customHeight="1">
      <c r="A203" s="175">
        <v>1</v>
      </c>
      <c r="B203" s="175">
        <v>3</v>
      </c>
      <c r="C203" s="175">
        <v>2</v>
      </c>
      <c r="D203" s="175">
        <v>13</v>
      </c>
      <c r="E203" s="176">
        <v>185</v>
      </c>
      <c r="F203" s="175">
        <v>5</v>
      </c>
      <c r="G203" s="179">
        <v>2</v>
      </c>
      <c r="H203" s="178">
        <v>35.299999999999997</v>
      </c>
      <c r="I203" s="178">
        <v>76.099999999999994</v>
      </c>
      <c r="J203" s="17">
        <v>76.099999999999994</v>
      </c>
      <c r="K203" s="178"/>
      <c r="L203" s="198"/>
      <c r="M203" s="17">
        <f>Шахматка!AN92</f>
        <v>51500</v>
      </c>
      <c r="N203" s="17">
        <f t="shared" si="10"/>
        <v>3919149.9999999995</v>
      </c>
      <c r="O203" s="199" t="s">
        <v>27</v>
      </c>
    </row>
    <row r="204" spans="1:15" ht="15" customHeight="1">
      <c r="A204" s="175">
        <v>1</v>
      </c>
      <c r="B204" s="175">
        <v>3</v>
      </c>
      <c r="C204" s="175">
        <v>2</v>
      </c>
      <c r="D204" s="175">
        <v>13</v>
      </c>
      <c r="E204" s="176">
        <v>203</v>
      </c>
      <c r="F204" s="175">
        <v>8</v>
      </c>
      <c r="G204" s="179">
        <v>2</v>
      </c>
      <c r="H204" s="178">
        <v>35.299999999999997</v>
      </c>
      <c r="I204" s="178">
        <v>76.099999999999994</v>
      </c>
      <c r="J204" s="17">
        <v>76.099999999999994</v>
      </c>
      <c r="K204" s="178">
        <v>49000</v>
      </c>
      <c r="L204" s="198">
        <f t="shared" ref="L204:L239" si="12">K204*J204</f>
        <v>3728899.9999999995</v>
      </c>
      <c r="M204" s="17">
        <f>Шахматка!AN94</f>
        <v>52500</v>
      </c>
      <c r="N204" s="17">
        <f t="shared" si="10"/>
        <v>3995249.9999999995</v>
      </c>
      <c r="O204" s="199" t="s">
        <v>27</v>
      </c>
    </row>
    <row r="205" spans="1:15" ht="15" customHeight="1">
      <c r="A205" s="175">
        <v>1</v>
      </c>
      <c r="B205" s="175">
        <v>3</v>
      </c>
      <c r="C205" s="175">
        <v>2</v>
      </c>
      <c r="D205" s="175">
        <v>13</v>
      </c>
      <c r="E205" s="176">
        <v>209</v>
      </c>
      <c r="F205" s="175">
        <v>9</v>
      </c>
      <c r="G205" s="179">
        <v>2</v>
      </c>
      <c r="H205" s="178">
        <v>35.299999999999997</v>
      </c>
      <c r="I205" s="178">
        <v>76.099999999999994</v>
      </c>
      <c r="J205" s="17">
        <v>76.099999999999994</v>
      </c>
      <c r="K205" s="178">
        <v>49000</v>
      </c>
      <c r="L205" s="198">
        <f t="shared" si="12"/>
        <v>3728899.9999999995</v>
      </c>
      <c r="M205" s="17">
        <f>Шахматка!AN94</f>
        <v>52500</v>
      </c>
      <c r="N205" s="17">
        <f t="shared" si="10"/>
        <v>3995249.9999999995</v>
      </c>
      <c r="O205" s="199" t="s">
        <v>27</v>
      </c>
    </row>
    <row r="206" spans="1:15" ht="15" customHeight="1">
      <c r="A206" s="175">
        <v>1</v>
      </c>
      <c r="B206" s="175">
        <v>3</v>
      </c>
      <c r="C206" s="175">
        <v>2</v>
      </c>
      <c r="D206" s="175">
        <v>13</v>
      </c>
      <c r="E206" s="176">
        <v>215</v>
      </c>
      <c r="F206" s="175">
        <v>10</v>
      </c>
      <c r="G206" s="179">
        <v>2</v>
      </c>
      <c r="H206" s="178">
        <v>35.299999999999997</v>
      </c>
      <c r="I206" s="178">
        <v>76.099999999999994</v>
      </c>
      <c r="J206" s="17">
        <v>76.099999999999994</v>
      </c>
      <c r="K206" s="178">
        <v>49000</v>
      </c>
      <c r="L206" s="198">
        <f t="shared" si="12"/>
        <v>3728899.9999999995</v>
      </c>
      <c r="M206" s="17">
        <f>Шахматка!AN94</f>
        <v>52500</v>
      </c>
      <c r="N206" s="17">
        <f t="shared" si="10"/>
        <v>3995249.9999999995</v>
      </c>
      <c r="O206" s="199" t="s">
        <v>27</v>
      </c>
    </row>
    <row r="207" spans="1:15" ht="15" customHeight="1">
      <c r="A207" s="175">
        <v>1</v>
      </c>
      <c r="B207" s="175">
        <v>3</v>
      </c>
      <c r="C207" s="175">
        <v>2</v>
      </c>
      <c r="D207" s="175">
        <v>13</v>
      </c>
      <c r="E207" s="176">
        <v>221</v>
      </c>
      <c r="F207" s="175">
        <v>11</v>
      </c>
      <c r="G207" s="179">
        <v>2</v>
      </c>
      <c r="H207" s="178">
        <v>35.299999999999997</v>
      </c>
      <c r="I207" s="178">
        <v>76.099999999999994</v>
      </c>
      <c r="J207" s="17">
        <v>76.099999999999994</v>
      </c>
      <c r="K207" s="178">
        <v>49000</v>
      </c>
      <c r="L207" s="198">
        <f t="shared" si="12"/>
        <v>3728899.9999999995</v>
      </c>
      <c r="M207" s="17">
        <f>Шахматка!AN94</f>
        <v>52500</v>
      </c>
      <c r="N207" s="17">
        <f t="shared" si="10"/>
        <v>3995249.9999999995</v>
      </c>
      <c r="O207" s="199" t="s">
        <v>27</v>
      </c>
    </row>
    <row r="208" spans="1:15" ht="15" customHeight="1">
      <c r="A208" s="175">
        <v>1</v>
      </c>
      <c r="B208" s="175">
        <v>3</v>
      </c>
      <c r="C208" s="175">
        <v>2</v>
      </c>
      <c r="D208" s="175">
        <v>13</v>
      </c>
      <c r="E208" s="176">
        <v>227</v>
      </c>
      <c r="F208" s="175">
        <v>12</v>
      </c>
      <c r="G208" s="179">
        <v>2</v>
      </c>
      <c r="H208" s="178">
        <v>35.299999999999997</v>
      </c>
      <c r="I208" s="178">
        <v>76.099999999999994</v>
      </c>
      <c r="J208" s="17">
        <v>76.099999999999994</v>
      </c>
      <c r="K208" s="178">
        <v>49000</v>
      </c>
      <c r="L208" s="198">
        <f t="shared" si="12"/>
        <v>3728899.9999999995</v>
      </c>
      <c r="M208" s="17">
        <f>Шахматка!AN94</f>
        <v>52500</v>
      </c>
      <c r="N208" s="17">
        <f t="shared" si="10"/>
        <v>3995249.9999999995</v>
      </c>
      <c r="O208" s="199" t="s">
        <v>27</v>
      </c>
    </row>
    <row r="209" spans="1:15" ht="15" customHeight="1">
      <c r="A209" s="175">
        <v>1</v>
      </c>
      <c r="B209" s="175">
        <v>3</v>
      </c>
      <c r="C209" s="175">
        <v>2</v>
      </c>
      <c r="D209" s="175">
        <v>13</v>
      </c>
      <c r="E209" s="176">
        <v>233</v>
      </c>
      <c r="F209" s="175">
        <v>13</v>
      </c>
      <c r="G209" s="179">
        <v>2</v>
      </c>
      <c r="H209" s="178">
        <v>35.299999999999997</v>
      </c>
      <c r="I209" s="178">
        <v>76.099999999999994</v>
      </c>
      <c r="J209" s="17">
        <v>76.099999999999994</v>
      </c>
      <c r="K209" s="178">
        <v>49000</v>
      </c>
      <c r="L209" s="198">
        <f t="shared" si="12"/>
        <v>3728899.9999999995</v>
      </c>
      <c r="M209" s="17">
        <f>Шахматка!AN94</f>
        <v>52500</v>
      </c>
      <c r="N209" s="17">
        <f t="shared" si="10"/>
        <v>3995249.9999999995</v>
      </c>
      <c r="O209" s="199" t="s">
        <v>27</v>
      </c>
    </row>
    <row r="210" spans="1:15" ht="15" customHeight="1">
      <c r="A210" s="175">
        <v>1</v>
      </c>
      <c r="B210" s="175">
        <v>3</v>
      </c>
      <c r="C210" s="175">
        <v>2</v>
      </c>
      <c r="D210" s="175">
        <v>13</v>
      </c>
      <c r="E210" s="176">
        <v>239</v>
      </c>
      <c r="F210" s="175">
        <v>14</v>
      </c>
      <c r="G210" s="179">
        <v>2</v>
      </c>
      <c r="H210" s="178">
        <v>35.299999999999997</v>
      </c>
      <c r="I210" s="178">
        <v>76.099999999999994</v>
      </c>
      <c r="J210" s="17">
        <v>76.099999999999994</v>
      </c>
      <c r="K210" s="178">
        <v>49000</v>
      </c>
      <c r="L210" s="198">
        <f t="shared" si="12"/>
        <v>3728899.9999999995</v>
      </c>
      <c r="M210" s="17">
        <f>Шахматка!AN94</f>
        <v>52500</v>
      </c>
      <c r="N210" s="17">
        <f t="shared" si="10"/>
        <v>3995249.9999999995</v>
      </c>
      <c r="O210" s="199" t="s">
        <v>27</v>
      </c>
    </row>
    <row r="211" spans="1:15" s="168" customFormat="1" ht="15" hidden="1" customHeight="1">
      <c r="A211" s="187">
        <v>1</v>
      </c>
      <c r="B211" s="187">
        <v>3</v>
      </c>
      <c r="C211" s="187">
        <v>3</v>
      </c>
      <c r="D211" s="187">
        <v>14</v>
      </c>
      <c r="E211" s="188">
        <v>240</v>
      </c>
      <c r="F211" s="187">
        <v>14</v>
      </c>
      <c r="G211" s="190">
        <v>1</v>
      </c>
      <c r="H211" s="189">
        <v>19</v>
      </c>
      <c r="I211" s="189">
        <v>48.3</v>
      </c>
      <c r="J211" s="204">
        <v>48.3</v>
      </c>
      <c r="K211" s="178">
        <v>49500</v>
      </c>
      <c r="L211" s="198">
        <f t="shared" si="12"/>
        <v>2390850</v>
      </c>
      <c r="M211" s="204">
        <v>50500</v>
      </c>
      <c r="N211" s="204">
        <f t="shared" si="10"/>
        <v>2439150</v>
      </c>
      <c r="O211" s="205" t="s">
        <v>72</v>
      </c>
    </row>
    <row r="212" spans="1:15" ht="15" customHeight="1">
      <c r="A212" s="175">
        <v>1</v>
      </c>
      <c r="B212" s="175">
        <v>3</v>
      </c>
      <c r="C212" s="175">
        <v>2</v>
      </c>
      <c r="D212" s="175">
        <v>13</v>
      </c>
      <c r="E212" s="176">
        <v>245</v>
      </c>
      <c r="F212" s="175">
        <v>15</v>
      </c>
      <c r="G212" s="179">
        <v>2</v>
      </c>
      <c r="H212" s="178">
        <v>35.299999999999997</v>
      </c>
      <c r="I212" s="178">
        <v>76.099999999999994</v>
      </c>
      <c r="J212" s="17">
        <v>76.099999999999994</v>
      </c>
      <c r="K212" s="178">
        <v>49000</v>
      </c>
      <c r="L212" s="198">
        <f t="shared" si="12"/>
        <v>3728899.9999999995</v>
      </c>
      <c r="M212" s="17">
        <f>Шахматка!AN94</f>
        <v>52500</v>
      </c>
      <c r="N212" s="17">
        <f t="shared" si="10"/>
        <v>3995249.9999999995</v>
      </c>
      <c r="O212" s="199" t="s">
        <v>27</v>
      </c>
    </row>
    <row r="213" spans="1:15" s="15" customFormat="1" ht="15" customHeight="1">
      <c r="A213" s="175">
        <v>1</v>
      </c>
      <c r="B213" s="175">
        <v>1</v>
      </c>
      <c r="C213" s="175">
        <v>6</v>
      </c>
      <c r="D213" s="175">
        <v>6</v>
      </c>
      <c r="E213" s="176">
        <v>6</v>
      </c>
      <c r="F213" s="175">
        <v>2</v>
      </c>
      <c r="G213" s="179">
        <v>2</v>
      </c>
      <c r="H213" s="178">
        <v>35.799999999999997</v>
      </c>
      <c r="I213" s="178">
        <v>78.099999999999994</v>
      </c>
      <c r="J213" s="17">
        <v>78.099999999999994</v>
      </c>
      <c r="K213" s="178">
        <v>44500</v>
      </c>
      <c r="L213" s="198">
        <f t="shared" si="12"/>
        <v>3475449.9999999995</v>
      </c>
      <c r="M213" s="17">
        <f>Шахматка!Q90</f>
        <v>45500</v>
      </c>
      <c r="N213" s="17">
        <f t="shared" si="10"/>
        <v>3553549.9999999995</v>
      </c>
      <c r="O213" s="199" t="s">
        <v>27</v>
      </c>
    </row>
    <row r="214" spans="1:15" ht="15" customHeight="1">
      <c r="A214" s="175">
        <v>1</v>
      </c>
      <c r="B214" s="175">
        <v>1</v>
      </c>
      <c r="C214" s="175">
        <v>6</v>
      </c>
      <c r="D214" s="175">
        <v>6</v>
      </c>
      <c r="E214" s="176">
        <v>13</v>
      </c>
      <c r="F214" s="175">
        <v>3</v>
      </c>
      <c r="G214" s="179">
        <v>2</v>
      </c>
      <c r="H214" s="178">
        <v>35.799999999999997</v>
      </c>
      <c r="I214" s="178">
        <v>78.099999999999994</v>
      </c>
      <c r="J214" s="17">
        <v>78.099999999999994</v>
      </c>
      <c r="K214" s="178">
        <v>44500</v>
      </c>
      <c r="L214" s="198">
        <f t="shared" si="12"/>
        <v>3475449.9999999995</v>
      </c>
      <c r="M214" s="17">
        <f>Шахматка!Q92</f>
        <v>51000</v>
      </c>
      <c r="N214" s="17">
        <f t="shared" si="10"/>
        <v>3983099.9999999995</v>
      </c>
      <c r="O214" s="199" t="s">
        <v>27</v>
      </c>
    </row>
    <row r="215" spans="1:15" s="15" customFormat="1" ht="15" customHeight="1">
      <c r="A215" s="175">
        <v>1</v>
      </c>
      <c r="B215" s="175">
        <v>1</v>
      </c>
      <c r="C215" s="175">
        <v>6</v>
      </c>
      <c r="D215" s="175">
        <v>6</v>
      </c>
      <c r="E215" s="176">
        <v>20</v>
      </c>
      <c r="F215" s="175">
        <v>4</v>
      </c>
      <c r="G215" s="179">
        <v>2</v>
      </c>
      <c r="H215" s="178">
        <v>35.799999999999997</v>
      </c>
      <c r="I215" s="178">
        <v>78.099999999999994</v>
      </c>
      <c r="J215" s="17">
        <v>78.099999999999994</v>
      </c>
      <c r="K215" s="178">
        <v>49000</v>
      </c>
      <c r="L215" s="198">
        <f t="shared" si="12"/>
        <v>3826899.9999999995</v>
      </c>
      <c r="M215" s="17">
        <f>Шахматка!Q92</f>
        <v>51000</v>
      </c>
      <c r="N215" s="17">
        <f t="shared" si="10"/>
        <v>3983099.9999999995</v>
      </c>
      <c r="O215" s="199" t="s">
        <v>27</v>
      </c>
    </row>
    <row r="216" spans="1:15" s="167" customFormat="1" ht="15" hidden="1" customHeight="1">
      <c r="A216" s="181">
        <v>1</v>
      </c>
      <c r="B216" s="181">
        <v>3</v>
      </c>
      <c r="C216" s="181">
        <v>3</v>
      </c>
      <c r="D216" s="181">
        <v>14</v>
      </c>
      <c r="E216" s="176">
        <v>246</v>
      </c>
      <c r="F216" s="181">
        <v>15</v>
      </c>
      <c r="G216" s="182">
        <v>1</v>
      </c>
      <c r="H216" s="183">
        <v>19</v>
      </c>
      <c r="I216" s="183">
        <v>48.3</v>
      </c>
      <c r="J216" s="17">
        <v>48.3</v>
      </c>
      <c r="K216" s="189">
        <v>49500</v>
      </c>
      <c r="L216" s="215">
        <f t="shared" si="12"/>
        <v>2390850</v>
      </c>
      <c r="M216" s="17">
        <v>48000</v>
      </c>
      <c r="N216" s="17">
        <f t="shared" si="10"/>
        <v>2318400</v>
      </c>
      <c r="O216" s="201" t="s">
        <v>71</v>
      </c>
    </row>
    <row r="217" spans="1:15" ht="15" customHeight="1">
      <c r="A217" s="175">
        <v>1</v>
      </c>
      <c r="B217" s="175">
        <v>1</v>
      </c>
      <c r="C217" s="175">
        <v>6</v>
      </c>
      <c r="D217" s="175">
        <v>6</v>
      </c>
      <c r="E217" s="176">
        <v>34</v>
      </c>
      <c r="F217" s="175">
        <v>6</v>
      </c>
      <c r="G217" s="179">
        <v>2</v>
      </c>
      <c r="H217" s="178">
        <v>35.799999999999997</v>
      </c>
      <c r="I217" s="178">
        <v>78.099999999999994</v>
      </c>
      <c r="J217" s="17">
        <v>78.099999999999994</v>
      </c>
      <c r="K217" s="178">
        <v>49000</v>
      </c>
      <c r="L217" s="198">
        <f t="shared" si="12"/>
        <v>3826899.9999999995</v>
      </c>
      <c r="M217" s="17">
        <f>Шахматка!Q94</f>
        <v>52000</v>
      </c>
      <c r="N217" s="17">
        <f t="shared" si="10"/>
        <v>4061199.9999999995</v>
      </c>
      <c r="O217" s="199" t="s">
        <v>27</v>
      </c>
    </row>
    <row r="218" spans="1:15" ht="15" hidden="1" customHeight="1">
      <c r="A218" s="221">
        <v>1</v>
      </c>
      <c r="B218" s="221">
        <v>3</v>
      </c>
      <c r="C218" s="221">
        <v>3</v>
      </c>
      <c r="D218" s="221">
        <v>14</v>
      </c>
      <c r="E218" s="222">
        <v>228</v>
      </c>
      <c r="F218" s="221">
        <v>12</v>
      </c>
      <c r="G218" s="223">
        <v>1</v>
      </c>
      <c r="H218" s="224">
        <v>19</v>
      </c>
      <c r="I218" s="224">
        <v>48.3</v>
      </c>
      <c r="J218" s="237">
        <v>48.3</v>
      </c>
      <c r="K218" s="178">
        <v>49500</v>
      </c>
      <c r="L218" s="198">
        <f t="shared" si="12"/>
        <v>2390850</v>
      </c>
      <c r="M218" s="237">
        <f>Шахматка!AQ94</f>
        <v>55500</v>
      </c>
      <c r="N218" s="237">
        <f t="shared" si="10"/>
        <v>2680650</v>
      </c>
      <c r="O218" s="238" t="s">
        <v>72</v>
      </c>
    </row>
    <row r="219" spans="1:15" s="167" customFormat="1" hidden="1">
      <c r="A219" s="181">
        <v>1</v>
      </c>
      <c r="B219" s="181">
        <v>3</v>
      </c>
      <c r="C219" s="181">
        <v>2</v>
      </c>
      <c r="D219" s="181">
        <v>13</v>
      </c>
      <c r="E219" s="176">
        <v>251</v>
      </c>
      <c r="F219" s="181">
        <v>16</v>
      </c>
      <c r="G219" s="182">
        <v>2</v>
      </c>
      <c r="H219" s="183">
        <v>35.299999999999997</v>
      </c>
      <c r="I219" s="183">
        <v>76.099999999999994</v>
      </c>
      <c r="J219" s="17">
        <v>76.099999999999994</v>
      </c>
      <c r="K219" s="183">
        <v>49000</v>
      </c>
      <c r="L219" s="200">
        <f t="shared" si="12"/>
        <v>3728899.9999999995</v>
      </c>
      <c r="M219" s="17">
        <v>48000</v>
      </c>
      <c r="N219" s="17">
        <f t="shared" si="10"/>
        <v>3652799.9999999995</v>
      </c>
      <c r="O219" s="203" t="s">
        <v>71</v>
      </c>
    </row>
    <row r="220" spans="1:15" ht="15" customHeight="1">
      <c r="A220" s="175">
        <v>1</v>
      </c>
      <c r="B220" s="175">
        <v>1</v>
      </c>
      <c r="C220" s="175">
        <v>6</v>
      </c>
      <c r="D220" s="175">
        <v>6</v>
      </c>
      <c r="E220" s="176">
        <v>41</v>
      </c>
      <c r="F220" s="175">
        <v>7</v>
      </c>
      <c r="G220" s="179">
        <v>2</v>
      </c>
      <c r="H220" s="178">
        <v>35.799999999999997</v>
      </c>
      <c r="I220" s="178">
        <v>78.099999999999994</v>
      </c>
      <c r="J220" s="17">
        <v>78.099999999999994</v>
      </c>
      <c r="K220" s="178">
        <v>49000</v>
      </c>
      <c r="L220" s="198">
        <f t="shared" si="12"/>
        <v>3826899.9999999995</v>
      </c>
      <c r="M220" s="17">
        <f>Шахматка!Q94</f>
        <v>52000</v>
      </c>
      <c r="N220" s="17">
        <f t="shared" si="10"/>
        <v>4061199.9999999995</v>
      </c>
      <c r="O220" s="199" t="s">
        <v>27</v>
      </c>
    </row>
    <row r="221" spans="1:15" s="167" customFormat="1" ht="15" hidden="1" customHeight="1">
      <c r="A221" s="181">
        <v>1</v>
      </c>
      <c r="B221" s="181">
        <v>1</v>
      </c>
      <c r="C221" s="181">
        <v>5</v>
      </c>
      <c r="D221" s="181">
        <v>5</v>
      </c>
      <c r="E221" s="176">
        <v>5</v>
      </c>
      <c r="F221" s="181">
        <v>2</v>
      </c>
      <c r="G221" s="182">
        <v>1</v>
      </c>
      <c r="H221" s="183">
        <v>19</v>
      </c>
      <c r="I221" s="183">
        <v>46</v>
      </c>
      <c r="J221" s="17">
        <v>46</v>
      </c>
      <c r="K221" s="178">
        <v>45000</v>
      </c>
      <c r="L221" s="198">
        <f t="shared" si="12"/>
        <v>2070000</v>
      </c>
      <c r="M221" s="17">
        <v>40500</v>
      </c>
      <c r="N221" s="17">
        <f t="shared" si="10"/>
        <v>1863000</v>
      </c>
      <c r="O221" s="201" t="s">
        <v>71</v>
      </c>
    </row>
    <row r="222" spans="1:15" ht="15" customHeight="1">
      <c r="A222" s="175">
        <v>1</v>
      </c>
      <c r="B222" s="175">
        <v>1</v>
      </c>
      <c r="C222" s="175">
        <v>6</v>
      </c>
      <c r="D222" s="175">
        <v>6</v>
      </c>
      <c r="E222" s="176">
        <v>48</v>
      </c>
      <c r="F222" s="175">
        <v>8</v>
      </c>
      <c r="G222" s="179">
        <v>2</v>
      </c>
      <c r="H222" s="178">
        <v>35.799999999999997</v>
      </c>
      <c r="I222" s="178">
        <v>78.099999999999994</v>
      </c>
      <c r="J222" s="17">
        <v>78.099999999999994</v>
      </c>
      <c r="K222" s="178">
        <v>49000</v>
      </c>
      <c r="L222" s="198">
        <f t="shared" si="12"/>
        <v>3826899.9999999995</v>
      </c>
      <c r="M222" s="17">
        <f>Шахматка!Q94</f>
        <v>52000</v>
      </c>
      <c r="N222" s="17">
        <f t="shared" si="10"/>
        <v>4061199.9999999995</v>
      </c>
      <c r="O222" s="199" t="s">
        <v>27</v>
      </c>
    </row>
    <row r="223" spans="1:15" ht="15" customHeight="1">
      <c r="A223" s="175">
        <v>1</v>
      </c>
      <c r="B223" s="175">
        <v>1</v>
      </c>
      <c r="C223" s="175">
        <v>6</v>
      </c>
      <c r="D223" s="175">
        <v>6</v>
      </c>
      <c r="E223" s="176">
        <v>62</v>
      </c>
      <c r="F223" s="175">
        <v>10</v>
      </c>
      <c r="G223" s="179">
        <v>2</v>
      </c>
      <c r="H223" s="178">
        <v>35.799999999999997</v>
      </c>
      <c r="I223" s="178">
        <v>78.099999999999994</v>
      </c>
      <c r="J223" s="17">
        <v>78.099999999999994</v>
      </c>
      <c r="K223" s="178">
        <v>49000</v>
      </c>
      <c r="L223" s="198">
        <f t="shared" si="12"/>
        <v>3826899.9999999995</v>
      </c>
      <c r="M223" s="17">
        <f>Шахматка!Q94</f>
        <v>52000</v>
      </c>
      <c r="N223" s="17">
        <f t="shared" si="10"/>
        <v>4061199.9999999995</v>
      </c>
      <c r="O223" s="199" t="s">
        <v>27</v>
      </c>
    </row>
    <row r="224" spans="1:15" ht="15" customHeight="1">
      <c r="A224" s="175">
        <v>1</v>
      </c>
      <c r="B224" s="175">
        <v>1</v>
      </c>
      <c r="C224" s="175">
        <v>6</v>
      </c>
      <c r="D224" s="175">
        <v>6</v>
      </c>
      <c r="E224" s="176">
        <v>69</v>
      </c>
      <c r="F224" s="175">
        <v>11</v>
      </c>
      <c r="G224" s="177">
        <v>2</v>
      </c>
      <c r="H224" s="178">
        <v>35.799999999999997</v>
      </c>
      <c r="I224" s="178">
        <v>78.099999999999994</v>
      </c>
      <c r="J224" s="17">
        <v>78.099999999999994</v>
      </c>
      <c r="K224" s="178">
        <v>49000</v>
      </c>
      <c r="L224" s="198">
        <f t="shared" si="12"/>
        <v>3826899.9999999995</v>
      </c>
      <c r="M224" s="17">
        <f>Шахматка!Q94</f>
        <v>52000</v>
      </c>
      <c r="N224" s="17">
        <f t="shared" si="10"/>
        <v>4061199.9999999995</v>
      </c>
      <c r="O224" s="199" t="s">
        <v>27</v>
      </c>
    </row>
    <row r="225" spans="1:15" s="168" customFormat="1" ht="15" hidden="1" customHeight="1">
      <c r="A225" s="187">
        <v>1</v>
      </c>
      <c r="B225" s="187">
        <v>3</v>
      </c>
      <c r="C225" s="187">
        <v>5</v>
      </c>
      <c r="D225" s="187">
        <v>16</v>
      </c>
      <c r="E225" s="225">
        <v>170</v>
      </c>
      <c r="F225" s="187">
        <v>2</v>
      </c>
      <c r="G225" s="190">
        <v>2</v>
      </c>
      <c r="H225" s="189">
        <v>33.299999999999997</v>
      </c>
      <c r="I225" s="189">
        <v>68.2</v>
      </c>
      <c r="J225" s="204">
        <v>68.2</v>
      </c>
      <c r="K225" s="178">
        <v>44500</v>
      </c>
      <c r="L225" s="198">
        <f t="shared" si="12"/>
        <v>3034900</v>
      </c>
      <c r="M225" s="204">
        <v>41000</v>
      </c>
      <c r="N225" s="204">
        <f t="shared" si="10"/>
        <v>2796200</v>
      </c>
      <c r="O225" s="205" t="s">
        <v>72</v>
      </c>
    </row>
    <row r="226" spans="1:15" ht="15" customHeight="1">
      <c r="A226" s="175">
        <v>1</v>
      </c>
      <c r="B226" s="175">
        <v>1</v>
      </c>
      <c r="C226" s="175">
        <v>6</v>
      </c>
      <c r="D226" s="175">
        <v>6</v>
      </c>
      <c r="E226" s="176">
        <v>76</v>
      </c>
      <c r="F226" s="175">
        <v>12</v>
      </c>
      <c r="G226" s="179">
        <v>2</v>
      </c>
      <c r="H226" s="178">
        <v>35.799999999999997</v>
      </c>
      <c r="I226" s="178">
        <v>78.099999999999994</v>
      </c>
      <c r="J226" s="17">
        <v>78.099999999999994</v>
      </c>
      <c r="K226" s="178">
        <v>49000</v>
      </c>
      <c r="L226" s="198">
        <f t="shared" si="12"/>
        <v>3826899.9999999995</v>
      </c>
      <c r="M226" s="17">
        <f>Шахматка!Q94</f>
        <v>52000</v>
      </c>
      <c r="N226" s="17">
        <f t="shared" si="10"/>
        <v>4061199.9999999995</v>
      </c>
      <c r="O226" s="199" t="s">
        <v>27</v>
      </c>
    </row>
    <row r="227" spans="1:15" ht="15" customHeight="1">
      <c r="A227" s="175">
        <v>1</v>
      </c>
      <c r="B227" s="175">
        <v>1</v>
      </c>
      <c r="C227" s="175">
        <v>6</v>
      </c>
      <c r="D227" s="175">
        <v>6</v>
      </c>
      <c r="E227" s="176">
        <v>90</v>
      </c>
      <c r="F227" s="175">
        <v>14</v>
      </c>
      <c r="G227" s="177">
        <v>2</v>
      </c>
      <c r="H227" s="178">
        <v>35.799999999999997</v>
      </c>
      <c r="I227" s="178">
        <v>78.099999999999994</v>
      </c>
      <c r="J227" s="17">
        <v>78.099999999999994</v>
      </c>
      <c r="K227" s="178">
        <v>49000</v>
      </c>
      <c r="L227" s="198">
        <f t="shared" si="12"/>
        <v>3826899.9999999995</v>
      </c>
      <c r="M227" s="17">
        <f>Шахматка!Q94</f>
        <v>52000</v>
      </c>
      <c r="N227" s="17">
        <f t="shared" si="10"/>
        <v>4061199.9999999995</v>
      </c>
      <c r="O227" s="199" t="s">
        <v>27</v>
      </c>
    </row>
    <row r="228" spans="1:15" ht="15" customHeight="1">
      <c r="A228" s="221">
        <v>1</v>
      </c>
      <c r="B228" s="221">
        <v>1</v>
      </c>
      <c r="C228" s="221">
        <v>6</v>
      </c>
      <c r="D228" s="221">
        <v>6</v>
      </c>
      <c r="E228" s="222">
        <v>97</v>
      </c>
      <c r="F228" s="221">
        <v>15</v>
      </c>
      <c r="G228" s="223">
        <v>2</v>
      </c>
      <c r="H228" s="224">
        <v>35.799999999999997</v>
      </c>
      <c r="I228" s="224">
        <v>78.099999999999994</v>
      </c>
      <c r="J228" s="237">
        <v>78.099999999999994</v>
      </c>
      <c r="K228" s="17">
        <v>49000</v>
      </c>
      <c r="L228" s="17">
        <f t="shared" si="12"/>
        <v>3826899.9999999995</v>
      </c>
      <c r="M228" s="237">
        <f>Шахматка!Q94</f>
        <v>52000</v>
      </c>
      <c r="N228" s="237">
        <f t="shared" si="10"/>
        <v>4061199.9999999995</v>
      </c>
      <c r="O228" s="238" t="s">
        <v>137</v>
      </c>
    </row>
    <row r="229" spans="1:15" s="167" customFormat="1" hidden="1">
      <c r="A229" s="184">
        <v>1</v>
      </c>
      <c r="B229" s="184">
        <v>3</v>
      </c>
      <c r="C229" s="184">
        <v>3</v>
      </c>
      <c r="D229" s="181">
        <v>14</v>
      </c>
      <c r="E229" s="185">
        <v>252</v>
      </c>
      <c r="F229" s="184">
        <v>16</v>
      </c>
      <c r="G229" s="13">
        <v>1</v>
      </c>
      <c r="H229" s="186">
        <v>19</v>
      </c>
      <c r="I229" s="186">
        <v>48.3</v>
      </c>
      <c r="J229" s="8">
        <v>48.3</v>
      </c>
      <c r="K229" s="186">
        <v>47000</v>
      </c>
      <c r="L229" s="202">
        <f t="shared" si="12"/>
        <v>2270100</v>
      </c>
      <c r="M229" s="8">
        <f>K229</f>
        <v>47000</v>
      </c>
      <c r="N229" s="8">
        <f t="shared" si="10"/>
        <v>2270100</v>
      </c>
      <c r="O229" s="203" t="s">
        <v>71</v>
      </c>
    </row>
    <row r="230" spans="1:15" s="167" customFormat="1" hidden="1">
      <c r="A230" s="184">
        <v>1</v>
      </c>
      <c r="B230" s="184">
        <v>3</v>
      </c>
      <c r="C230" s="184">
        <v>4</v>
      </c>
      <c r="D230" s="184">
        <v>15</v>
      </c>
      <c r="E230" s="185">
        <v>253</v>
      </c>
      <c r="F230" s="184">
        <v>16</v>
      </c>
      <c r="G230" s="13">
        <v>2</v>
      </c>
      <c r="H230" s="186">
        <v>35.200000000000003</v>
      </c>
      <c r="I230" s="186">
        <v>70.099999999999994</v>
      </c>
      <c r="J230" s="8">
        <v>70.099999999999994</v>
      </c>
      <c r="K230" s="186">
        <v>46000</v>
      </c>
      <c r="L230" s="202">
        <f t="shared" si="12"/>
        <v>3224599.9999999995</v>
      </c>
      <c r="M230" s="8">
        <f>K230</f>
        <v>46000</v>
      </c>
      <c r="N230" s="8">
        <f t="shared" si="10"/>
        <v>3224599.9999999995</v>
      </c>
      <c r="O230" s="203" t="s">
        <v>71</v>
      </c>
    </row>
    <row r="231" spans="1:15" s="167" customFormat="1" ht="16.5" hidden="1" customHeight="1">
      <c r="A231" s="181">
        <v>1</v>
      </c>
      <c r="B231" s="181">
        <v>3</v>
      </c>
      <c r="C231" s="181">
        <v>5</v>
      </c>
      <c r="D231" s="181">
        <v>16</v>
      </c>
      <c r="E231" s="176">
        <v>254</v>
      </c>
      <c r="F231" s="181">
        <v>16</v>
      </c>
      <c r="G231" s="182">
        <v>2</v>
      </c>
      <c r="H231" s="183">
        <v>33.299999999999997</v>
      </c>
      <c r="I231" s="186">
        <v>69.8</v>
      </c>
      <c r="J231" s="17">
        <v>69.8</v>
      </c>
      <c r="K231" s="183">
        <f>48500-3000</f>
        <v>45500</v>
      </c>
      <c r="L231" s="200">
        <f t="shared" si="12"/>
        <v>3175900</v>
      </c>
      <c r="M231" s="17">
        <f>48500-3000</f>
        <v>45500</v>
      </c>
      <c r="N231" s="239">
        <f t="shared" si="10"/>
        <v>3175900</v>
      </c>
      <c r="O231" s="201" t="s">
        <v>71</v>
      </c>
    </row>
    <row r="232" spans="1:15" ht="15" customHeight="1">
      <c r="A232" s="175">
        <v>1</v>
      </c>
      <c r="B232" s="175">
        <v>2</v>
      </c>
      <c r="C232" s="175">
        <v>4</v>
      </c>
      <c r="D232" s="175">
        <v>11</v>
      </c>
      <c r="E232" s="176">
        <v>109</v>
      </c>
      <c r="F232" s="175">
        <v>2</v>
      </c>
      <c r="G232" s="177">
        <v>3</v>
      </c>
      <c r="H232" s="178">
        <v>54.7</v>
      </c>
      <c r="I232" s="178">
        <v>102</v>
      </c>
      <c r="J232" s="17">
        <v>102</v>
      </c>
      <c r="K232" s="178">
        <v>44000</v>
      </c>
      <c r="L232" s="198">
        <f t="shared" si="12"/>
        <v>4488000</v>
      </c>
      <c r="M232" s="17">
        <f>Шахматка!AG90</f>
        <v>46500</v>
      </c>
      <c r="N232" s="17">
        <f t="shared" si="10"/>
        <v>4743000</v>
      </c>
      <c r="O232" s="199" t="s">
        <v>27</v>
      </c>
    </row>
    <row r="233" spans="1:15" ht="15" customHeight="1">
      <c r="A233" s="175">
        <v>1</v>
      </c>
      <c r="B233" s="175">
        <v>2</v>
      </c>
      <c r="C233" s="175">
        <v>4</v>
      </c>
      <c r="D233" s="175">
        <v>11</v>
      </c>
      <c r="E233" s="176">
        <v>137</v>
      </c>
      <c r="F233" s="175">
        <v>9</v>
      </c>
      <c r="G233" s="179">
        <v>3</v>
      </c>
      <c r="H233" s="178">
        <v>54.7</v>
      </c>
      <c r="I233" s="178">
        <v>102</v>
      </c>
      <c r="J233" s="17">
        <v>102</v>
      </c>
      <c r="K233" s="204">
        <v>43500</v>
      </c>
      <c r="L233" s="204">
        <f t="shared" si="12"/>
        <v>4437000</v>
      </c>
      <c r="M233" s="17">
        <f>Шахматка!AG94</f>
        <v>48000</v>
      </c>
      <c r="N233" s="17">
        <f t="shared" si="10"/>
        <v>4896000</v>
      </c>
      <c r="O233" s="219" t="s">
        <v>27</v>
      </c>
    </row>
    <row r="234" spans="1:15" ht="15" customHeight="1">
      <c r="A234" s="175">
        <v>1</v>
      </c>
      <c r="B234" s="175">
        <v>2</v>
      </c>
      <c r="C234" s="175">
        <v>4</v>
      </c>
      <c r="D234" s="175">
        <v>11</v>
      </c>
      <c r="E234" s="176">
        <v>161</v>
      </c>
      <c r="F234" s="175">
        <v>15</v>
      </c>
      <c r="G234" s="179">
        <v>3</v>
      </c>
      <c r="H234" s="178">
        <v>54.7</v>
      </c>
      <c r="I234" s="178">
        <v>102</v>
      </c>
      <c r="J234" s="17">
        <v>102</v>
      </c>
      <c r="K234" s="178">
        <v>43000</v>
      </c>
      <c r="L234" s="198">
        <f t="shared" si="12"/>
        <v>4386000</v>
      </c>
      <c r="M234" s="17">
        <f>Шахматка!AG94</f>
        <v>48000</v>
      </c>
      <c r="N234" s="17">
        <f t="shared" si="10"/>
        <v>4896000</v>
      </c>
      <c r="O234" s="199" t="s">
        <v>27</v>
      </c>
    </row>
    <row r="235" spans="1:15" ht="15" customHeight="1">
      <c r="A235" s="175">
        <v>1</v>
      </c>
      <c r="B235" s="175">
        <v>2</v>
      </c>
      <c r="C235" s="175">
        <v>1</v>
      </c>
      <c r="D235" s="175">
        <v>8</v>
      </c>
      <c r="E235" s="176">
        <v>106</v>
      </c>
      <c r="F235" s="175">
        <v>2</v>
      </c>
      <c r="G235" s="177">
        <v>3</v>
      </c>
      <c r="H235" s="178">
        <v>55.8</v>
      </c>
      <c r="I235" s="178">
        <v>103.5</v>
      </c>
      <c r="J235" s="17">
        <v>103.5</v>
      </c>
      <c r="K235" s="178">
        <v>44000</v>
      </c>
      <c r="L235" s="198">
        <f t="shared" si="12"/>
        <v>4554000</v>
      </c>
      <c r="M235" s="17">
        <f>Шахматка!X90</f>
        <v>44500</v>
      </c>
      <c r="N235" s="17">
        <f t="shared" si="10"/>
        <v>4605750</v>
      </c>
      <c r="O235" s="199" t="s">
        <v>27</v>
      </c>
    </row>
    <row r="236" spans="1:15" ht="15" customHeight="1">
      <c r="A236" s="175">
        <v>1</v>
      </c>
      <c r="B236" s="175">
        <v>2</v>
      </c>
      <c r="C236" s="175">
        <v>1</v>
      </c>
      <c r="D236" s="175">
        <v>8</v>
      </c>
      <c r="E236" s="176">
        <v>110</v>
      </c>
      <c r="F236" s="175">
        <v>3</v>
      </c>
      <c r="G236" s="179">
        <v>3</v>
      </c>
      <c r="H236" s="178">
        <v>55.8</v>
      </c>
      <c r="I236" s="178">
        <v>103.5</v>
      </c>
      <c r="J236" s="17">
        <v>103.5</v>
      </c>
      <c r="K236" s="178">
        <v>44000</v>
      </c>
      <c r="L236" s="198">
        <f t="shared" si="12"/>
        <v>4554000</v>
      </c>
      <c r="M236" s="17">
        <f>Шахматка!X92</f>
        <v>46000</v>
      </c>
      <c r="N236" s="17">
        <f t="shared" si="10"/>
        <v>4761000</v>
      </c>
      <c r="O236" s="199" t="s">
        <v>27</v>
      </c>
    </row>
    <row r="237" spans="1:15" ht="15" customHeight="1">
      <c r="A237" s="175">
        <v>1</v>
      </c>
      <c r="B237" s="175">
        <v>2</v>
      </c>
      <c r="C237" s="175">
        <v>1</v>
      </c>
      <c r="D237" s="175">
        <v>8</v>
      </c>
      <c r="E237" s="176">
        <v>114</v>
      </c>
      <c r="F237" s="175">
        <v>4</v>
      </c>
      <c r="G237" s="177">
        <v>3</v>
      </c>
      <c r="H237" s="178">
        <v>55.8</v>
      </c>
      <c r="I237" s="178">
        <v>103.5</v>
      </c>
      <c r="J237" s="17">
        <v>103.5</v>
      </c>
      <c r="K237" s="178">
        <v>44000</v>
      </c>
      <c r="L237" s="198">
        <f t="shared" si="12"/>
        <v>4554000</v>
      </c>
      <c r="M237" s="17">
        <f>Шахматка!X92</f>
        <v>46000</v>
      </c>
      <c r="N237" s="17">
        <f t="shared" si="10"/>
        <v>4761000</v>
      </c>
      <c r="O237" s="199" t="s">
        <v>27</v>
      </c>
    </row>
    <row r="238" spans="1:15" ht="15" customHeight="1">
      <c r="A238" s="212">
        <v>1</v>
      </c>
      <c r="B238" s="212">
        <v>2</v>
      </c>
      <c r="C238" s="212">
        <v>1</v>
      </c>
      <c r="D238" s="212">
        <v>8</v>
      </c>
      <c r="E238" s="176">
        <v>118</v>
      </c>
      <c r="F238" s="212">
        <v>5</v>
      </c>
      <c r="G238" s="213">
        <v>3</v>
      </c>
      <c r="H238" s="214">
        <v>55.8</v>
      </c>
      <c r="I238" s="214">
        <v>103.5</v>
      </c>
      <c r="J238" s="17">
        <v>103.5</v>
      </c>
      <c r="K238" s="178">
        <v>44000</v>
      </c>
      <c r="L238" s="198">
        <f t="shared" si="12"/>
        <v>4554000</v>
      </c>
      <c r="M238" s="17">
        <f>Шахматка!X92</f>
        <v>46000</v>
      </c>
      <c r="N238" s="17">
        <f t="shared" si="10"/>
        <v>4761000</v>
      </c>
      <c r="O238" s="217" t="s">
        <v>27</v>
      </c>
    </row>
    <row r="239" spans="1:15" s="15" customFormat="1" ht="15" customHeight="1">
      <c r="A239" s="175">
        <v>1</v>
      </c>
      <c r="B239" s="175">
        <v>2</v>
      </c>
      <c r="C239" s="175">
        <v>1</v>
      </c>
      <c r="D239" s="175">
        <v>8</v>
      </c>
      <c r="E239" s="176">
        <v>126</v>
      </c>
      <c r="F239" s="175">
        <v>7</v>
      </c>
      <c r="G239" s="179">
        <v>3</v>
      </c>
      <c r="H239" s="178">
        <v>55.8</v>
      </c>
      <c r="I239" s="178">
        <v>103.5</v>
      </c>
      <c r="J239" s="17">
        <v>103.5</v>
      </c>
      <c r="K239" s="178">
        <v>43500</v>
      </c>
      <c r="L239" s="198">
        <f t="shared" si="12"/>
        <v>4502250</v>
      </c>
      <c r="M239" s="17">
        <f>Шахматка!X94</f>
        <v>47000</v>
      </c>
      <c r="N239" s="17">
        <f t="shared" si="10"/>
        <v>4864500</v>
      </c>
      <c r="O239" s="199" t="s">
        <v>27</v>
      </c>
    </row>
    <row r="240" spans="1:15" s="168" customFormat="1" ht="15" hidden="1" customHeight="1">
      <c r="A240" s="226">
        <v>1</v>
      </c>
      <c r="B240" s="226">
        <v>2</v>
      </c>
      <c r="C240" s="226">
        <v>2</v>
      </c>
      <c r="D240" s="226">
        <v>9</v>
      </c>
      <c r="E240" s="225">
        <v>151</v>
      </c>
      <c r="F240" s="226">
        <v>13</v>
      </c>
      <c r="G240" s="227">
        <v>2</v>
      </c>
      <c r="H240" s="228">
        <v>35.200000000000003</v>
      </c>
      <c r="I240" s="228">
        <v>72.099999999999994</v>
      </c>
      <c r="J240" s="241">
        <v>72.099999999999994</v>
      </c>
      <c r="K240" s="207"/>
      <c r="L240" s="208"/>
      <c r="M240" s="241">
        <v>50000</v>
      </c>
      <c r="N240" s="241">
        <f t="shared" si="10"/>
        <v>3604999.9999999995</v>
      </c>
      <c r="O240" s="205" t="s">
        <v>72</v>
      </c>
    </row>
    <row r="241" spans="1:15" ht="15" customHeight="1">
      <c r="A241" s="175">
        <v>1</v>
      </c>
      <c r="B241" s="175">
        <v>2</v>
      </c>
      <c r="C241" s="175">
        <v>1</v>
      </c>
      <c r="D241" s="175">
        <v>8</v>
      </c>
      <c r="E241" s="176">
        <v>130</v>
      </c>
      <c r="F241" s="175">
        <v>8</v>
      </c>
      <c r="G241" s="177">
        <v>3</v>
      </c>
      <c r="H241" s="178">
        <v>55.8</v>
      </c>
      <c r="I241" s="178">
        <v>103.5</v>
      </c>
      <c r="J241" s="17">
        <v>103.5</v>
      </c>
      <c r="K241" s="178">
        <v>43500</v>
      </c>
      <c r="L241" s="198">
        <f>K241*J241</f>
        <v>4502250</v>
      </c>
      <c r="M241" s="17">
        <f>Шахматка!X94</f>
        <v>47000</v>
      </c>
      <c r="N241" s="17">
        <f t="shared" si="10"/>
        <v>4864500</v>
      </c>
      <c r="O241" s="199" t="s">
        <v>27</v>
      </c>
    </row>
    <row r="242" spans="1:15" ht="15" customHeight="1">
      <c r="A242" s="175">
        <v>1</v>
      </c>
      <c r="B242" s="175">
        <v>2</v>
      </c>
      <c r="C242" s="175">
        <v>1</v>
      </c>
      <c r="D242" s="175">
        <v>8</v>
      </c>
      <c r="E242" s="176">
        <v>134</v>
      </c>
      <c r="F242" s="175">
        <v>9</v>
      </c>
      <c r="G242" s="179">
        <v>3</v>
      </c>
      <c r="H242" s="178">
        <v>55.8</v>
      </c>
      <c r="I242" s="178">
        <v>103.5</v>
      </c>
      <c r="J242" s="17">
        <v>103.5</v>
      </c>
      <c r="K242" s="178">
        <v>43500</v>
      </c>
      <c r="L242" s="198">
        <f>K242*J242</f>
        <v>4502250</v>
      </c>
      <c r="M242" s="17">
        <f>Шахматка!X94</f>
        <v>47000</v>
      </c>
      <c r="N242" s="17">
        <f t="shared" si="10"/>
        <v>4864500</v>
      </c>
      <c r="O242" s="199" t="s">
        <v>27</v>
      </c>
    </row>
    <row r="243" spans="1:15" ht="15" customHeight="1">
      <c r="A243" s="175">
        <v>1</v>
      </c>
      <c r="B243" s="175">
        <v>2</v>
      </c>
      <c r="C243" s="175">
        <v>1</v>
      </c>
      <c r="D243" s="175">
        <v>8</v>
      </c>
      <c r="E243" s="176">
        <v>138</v>
      </c>
      <c r="F243" s="175">
        <v>10</v>
      </c>
      <c r="G243" s="177">
        <v>3</v>
      </c>
      <c r="H243" s="178">
        <v>55.8</v>
      </c>
      <c r="I243" s="178">
        <v>103.5</v>
      </c>
      <c r="J243" s="17">
        <v>103.5</v>
      </c>
      <c r="K243" s="178">
        <v>43500</v>
      </c>
      <c r="L243" s="198">
        <f>K243*J243</f>
        <v>4502250</v>
      </c>
      <c r="M243" s="17">
        <f>Шахматка!X94</f>
        <v>47000</v>
      </c>
      <c r="N243" s="17">
        <f t="shared" si="10"/>
        <v>4864500</v>
      </c>
      <c r="O243" s="217" t="s">
        <v>27</v>
      </c>
    </row>
    <row r="244" spans="1:15" ht="15" hidden="1" customHeight="1">
      <c r="A244" s="229"/>
      <c r="B244" s="229"/>
      <c r="C244" s="175"/>
      <c r="D244" s="175"/>
      <c r="E244" s="177"/>
      <c r="F244" s="175"/>
      <c r="G244" s="229"/>
      <c r="H244" s="230">
        <f>SUM(H2:H243)</f>
        <v>6959.3</v>
      </c>
      <c r="I244" s="230">
        <f>SUM(I2:I243)</f>
        <v>15093.900000000027</v>
      </c>
      <c r="J244" s="230">
        <f>SUM(J2:J243)</f>
        <v>15093.900000000027</v>
      </c>
      <c r="K244" s="230"/>
      <c r="L244" s="177"/>
      <c r="M244" s="242"/>
      <c r="N244" s="242"/>
      <c r="O244" s="243"/>
    </row>
    <row r="245" spans="1:15" ht="15" hidden="1" customHeight="1">
      <c r="A245" s="231"/>
      <c r="B245" s="231"/>
      <c r="C245" s="175"/>
      <c r="D245" s="175"/>
      <c r="E245" s="177"/>
      <c r="F245" s="175"/>
      <c r="G245" s="231"/>
      <c r="H245" s="231"/>
      <c r="I245" s="231"/>
      <c r="J245" s="242">
        <f>SUBTOTAL(9,J2:J243)</f>
        <v>9134.9000000000124</v>
      </c>
      <c r="K245" s="244"/>
      <c r="L245" s="245"/>
      <c r="M245" s="242"/>
      <c r="N245" s="244"/>
      <c r="O245" s="246"/>
    </row>
    <row r="246" spans="1:15" ht="15" hidden="1" customHeight="1">
      <c r="A246" s="232"/>
      <c r="B246" s="232"/>
      <c r="C246" s="233"/>
      <c r="D246" s="233"/>
      <c r="E246" s="234"/>
      <c r="F246" s="233"/>
      <c r="G246" s="232"/>
      <c r="H246" s="232"/>
      <c r="I246" s="232"/>
      <c r="J246" s="247"/>
      <c r="K246" s="232"/>
      <c r="L246" s="236"/>
      <c r="M246" s="247"/>
      <c r="O246" s="248"/>
    </row>
    <row r="247" spans="1:15" ht="15" hidden="1" customHeight="1">
      <c r="A247" s="232"/>
      <c r="B247" s="232"/>
      <c r="C247" s="233"/>
      <c r="D247" s="233"/>
      <c r="E247" s="234"/>
      <c r="F247" s="233"/>
      <c r="G247" s="232"/>
      <c r="H247" s="232"/>
      <c r="I247" s="232"/>
      <c r="J247" s="247"/>
      <c r="K247" s="232"/>
      <c r="L247" s="236"/>
      <c r="M247" s="247"/>
    </row>
    <row r="248" spans="1:15">
      <c r="I248" s="232"/>
      <c r="J248" s="236">
        <f>SUBTOTAL(9,J1:J246)</f>
        <v>9134.9000000000124</v>
      </c>
      <c r="K248" s="232"/>
      <c r="L248" s="236"/>
      <c r="M248" s="236"/>
    </row>
    <row r="249" spans="1:15">
      <c r="A249" s="235"/>
      <c r="B249" s="232"/>
      <c r="C249" s="232"/>
      <c r="D249" s="232"/>
      <c r="E249" s="236"/>
      <c r="F249" s="232"/>
      <c r="G249" s="236"/>
      <c r="H249" s="232"/>
      <c r="I249" s="232"/>
      <c r="J249" s="236"/>
      <c r="K249" s="232"/>
      <c r="L249" s="236"/>
      <c r="M249" s="236"/>
    </row>
    <row r="250" spans="1:15">
      <c r="I250" s="232"/>
      <c r="J250" s="236"/>
      <c r="K250" s="232"/>
      <c r="L250" s="236"/>
      <c r="M250" s="236"/>
    </row>
  </sheetData>
  <autoFilter ref="A1:O247">
    <filterColumn colId="14">
      <filters>
        <filter val="Свободно"/>
      </filters>
    </filterColumn>
    <extLst/>
  </autoFilter>
  <sortState ref="A2:O250">
    <sortCondition ref="G2:G250"/>
    <sortCondition ref="J2:J250"/>
    <sortCondition ref="N2:N250"/>
  </sortState>
  <conditionalFormatting sqref="O1:O244">
    <cfRule type="containsText" dxfId="3" priority="9" operator="containsText" text="бронь">
      <formula>NOT(ISERROR(SEARCH("бронь",O1)))</formula>
    </cfRule>
  </conditionalFormatting>
  <conditionalFormatting sqref="O2:O243">
    <cfRule type="containsText" dxfId="2" priority="10" operator="containsText" text="Продано">
      <formula>NOT(ISERROR(SEARCH("Продано",O2)))</formula>
    </cfRule>
  </conditionalFormatting>
  <pageMargins left="0.70833333333333304" right="0.70833333333333304" top="0.74791666666666701" bottom="0.74791666666666701" header="0.31458333333333299" footer="0.31458333333333299"/>
  <pageSetup paperSize="9" scale="4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72"/>
  <sheetViews>
    <sheetView topLeftCell="A93" workbookViewId="0">
      <pane xSplit="1" topLeftCell="AD1" activePane="topRight" state="frozen"/>
      <selection pane="topRight" activeCell="AQ133" sqref="AQ133:AS133"/>
    </sheetView>
  </sheetViews>
  <sheetFormatPr defaultColWidth="0" defaultRowHeight="15"/>
  <cols>
    <col min="1" max="1" width="11.28515625" customWidth="1"/>
    <col min="2" max="2" width="8.85546875" customWidth="1"/>
    <col min="3" max="3" width="3.85546875" customWidth="1"/>
    <col min="4" max="4" width="13.42578125" customWidth="1"/>
    <col min="5" max="5" width="8.85546875" customWidth="1"/>
    <col min="6" max="6" width="3.85546875" customWidth="1"/>
    <col min="7" max="7" width="10.5703125" customWidth="1"/>
    <col min="8" max="8" width="8.85546875" customWidth="1"/>
    <col min="9" max="9" width="3.85546875" customWidth="1"/>
    <col min="10" max="10" width="10.5703125" customWidth="1"/>
    <col min="11" max="11" width="8.85546875" customWidth="1"/>
    <col min="12" max="12" width="3.85546875" customWidth="1"/>
    <col min="13" max="13" width="10.5703125" customWidth="1"/>
    <col min="14" max="14" width="8.85546875" customWidth="1"/>
    <col min="15" max="15" width="3.85546875" customWidth="1"/>
    <col min="16" max="16" width="10.5703125" customWidth="1"/>
    <col min="17" max="17" width="8.85546875" customWidth="1"/>
    <col min="18" max="18" width="3.85546875" customWidth="1"/>
    <col min="19" max="19" width="10.5703125" customWidth="1"/>
    <col min="20" max="20" width="8.85546875" customWidth="1"/>
    <col min="21" max="21" width="3.85546875" customWidth="1"/>
    <col min="22" max="22" width="10.5703125" customWidth="1"/>
    <col min="23" max="23" width="8.5703125" customWidth="1"/>
    <col min="24" max="24" width="8.85546875" customWidth="1"/>
    <col min="25" max="25" width="3.85546875" customWidth="1"/>
    <col min="26" max="26" width="10.5703125" customWidth="1"/>
    <col min="27" max="27" width="8.85546875" customWidth="1"/>
    <col min="28" max="28" width="3.85546875" customWidth="1"/>
    <col min="29" max="29" width="10.5703125" customWidth="1"/>
    <col min="30" max="30" width="8.85546875" customWidth="1"/>
    <col min="31" max="31" width="3.85546875" customWidth="1"/>
    <col min="32" max="32" width="10.5703125" customWidth="1"/>
    <col min="33" max="33" width="8.85546875" customWidth="1"/>
    <col min="34" max="34" width="3.85546875" customWidth="1"/>
    <col min="35" max="35" width="10.5703125" customWidth="1"/>
    <col min="36" max="36" width="8.42578125" customWidth="1"/>
    <col min="37" max="37" width="8.85546875" customWidth="1"/>
    <col min="38" max="38" width="3.85546875" customWidth="1"/>
    <col min="39" max="39" width="10.5703125" customWidth="1"/>
    <col min="40" max="40" width="8.85546875" customWidth="1"/>
    <col min="41" max="41" width="3.85546875" customWidth="1"/>
    <col min="42" max="42" width="10.5703125" customWidth="1"/>
    <col min="43" max="43" width="8.85546875" customWidth="1"/>
    <col min="44" max="44" width="3.85546875" customWidth="1"/>
    <col min="45" max="45" width="10.5703125" customWidth="1"/>
    <col min="46" max="46" width="8.85546875" customWidth="1"/>
    <col min="47" max="47" width="3.85546875" customWidth="1"/>
    <col min="48" max="48" width="10.5703125" customWidth="1"/>
    <col min="49" max="49" width="8.85546875" customWidth="1"/>
    <col min="50" max="50" width="3.85546875" customWidth="1"/>
    <col min="51" max="51" width="10.5703125" customWidth="1"/>
    <col min="52" max="52" width="8.85546875" customWidth="1"/>
    <col min="53" max="53" width="3.85546875" customWidth="1"/>
    <col min="54" max="54" width="10.5703125" customWidth="1"/>
    <col min="55" max="55" width="9" customWidth="1"/>
    <col min="56" max="56" width="0" hidden="1" customWidth="1"/>
    <col min="57" max="65" width="9.140625" hidden="1"/>
  </cols>
  <sheetData>
    <row r="1" spans="1:127" ht="15.75" customHeight="1">
      <c r="A1" s="502" t="s">
        <v>73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80"/>
      <c r="O1" s="80"/>
      <c r="P1" s="80"/>
      <c r="Q1" s="80"/>
      <c r="R1" s="80"/>
      <c r="S1" s="80"/>
      <c r="V1" s="95"/>
    </row>
    <row r="2" spans="1:127" ht="37.5" customHeight="1">
      <c r="A2" s="502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80"/>
      <c r="O2" s="80"/>
      <c r="P2" s="80"/>
      <c r="Q2" s="96"/>
      <c r="R2" s="80"/>
      <c r="S2" s="97" t="s">
        <v>25</v>
      </c>
      <c r="V2" s="98"/>
      <c r="W2" s="97" t="s">
        <v>74</v>
      </c>
      <c r="X2" s="97"/>
      <c r="AA2" s="105"/>
      <c r="AC2" s="97" t="s">
        <v>38</v>
      </c>
      <c r="AD2" s="106"/>
      <c r="AF2" s="97" t="s">
        <v>75</v>
      </c>
    </row>
    <row r="3" spans="1:127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</row>
    <row r="4" spans="1:127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</row>
    <row r="5" spans="1:127" s="21" customFormat="1" ht="29.25" customHeight="1">
      <c r="A5" s="354" t="s">
        <v>76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4" t="s">
        <v>77</v>
      </c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6"/>
      <c r="AJ5" s="354" t="s">
        <v>78</v>
      </c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6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</row>
    <row r="6" spans="1:127" s="22" customFormat="1" ht="14.25" customHeight="1">
      <c r="A6" s="23"/>
      <c r="B6" s="357"/>
      <c r="C6" s="358"/>
      <c r="D6" s="359"/>
      <c r="E6" s="360" t="s">
        <v>79</v>
      </c>
      <c r="F6" s="361"/>
      <c r="G6" s="362"/>
      <c r="H6" s="360" t="s">
        <v>79</v>
      </c>
      <c r="I6" s="361"/>
      <c r="J6" s="362"/>
      <c r="K6" s="360" t="s">
        <v>79</v>
      </c>
      <c r="L6" s="361"/>
      <c r="M6" s="362"/>
      <c r="N6" s="360" t="s">
        <v>79</v>
      </c>
      <c r="O6" s="361"/>
      <c r="P6" s="362"/>
      <c r="Q6" s="360" t="s">
        <v>79</v>
      </c>
      <c r="R6" s="361"/>
      <c r="S6" s="362"/>
      <c r="T6" s="363"/>
      <c r="U6" s="358"/>
      <c r="V6" s="364"/>
      <c r="W6" s="24"/>
      <c r="X6" s="365"/>
      <c r="Y6" s="366"/>
      <c r="Z6" s="367"/>
      <c r="AA6" s="360" t="s">
        <v>79</v>
      </c>
      <c r="AB6" s="361"/>
      <c r="AC6" s="362"/>
      <c r="AD6" s="360" t="s">
        <v>79</v>
      </c>
      <c r="AE6" s="361"/>
      <c r="AF6" s="362"/>
      <c r="AG6" s="365"/>
      <c r="AH6" s="366"/>
      <c r="AI6" s="367"/>
      <c r="AJ6" s="23"/>
      <c r="AK6" s="358"/>
      <c r="AL6" s="358"/>
      <c r="AM6" s="359"/>
      <c r="AN6" s="360" t="s">
        <v>79</v>
      </c>
      <c r="AO6" s="361"/>
      <c r="AP6" s="362"/>
      <c r="AQ6" s="360" t="s">
        <v>79</v>
      </c>
      <c r="AR6" s="361"/>
      <c r="AS6" s="362"/>
      <c r="AT6" s="360" t="s">
        <v>79</v>
      </c>
      <c r="AU6" s="361"/>
      <c r="AV6" s="362"/>
      <c r="AW6" s="360" t="s">
        <v>79</v>
      </c>
      <c r="AX6" s="361"/>
      <c r="AY6" s="362"/>
      <c r="AZ6" s="363"/>
      <c r="BA6" s="358"/>
      <c r="BB6" s="364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</row>
    <row r="7" spans="1:127">
      <c r="A7" s="25" t="s">
        <v>5</v>
      </c>
      <c r="B7" s="377">
        <v>1</v>
      </c>
      <c r="C7" s="378"/>
      <c r="D7" s="379"/>
      <c r="E7" s="380">
        <v>2</v>
      </c>
      <c r="F7" s="378"/>
      <c r="G7" s="379"/>
      <c r="H7" s="380">
        <v>3</v>
      </c>
      <c r="I7" s="378"/>
      <c r="J7" s="379"/>
      <c r="K7" s="380">
        <v>4</v>
      </c>
      <c r="L7" s="378"/>
      <c r="M7" s="379"/>
      <c r="N7" s="380">
        <v>5</v>
      </c>
      <c r="O7" s="378"/>
      <c r="P7" s="379"/>
      <c r="Q7" s="380">
        <v>6</v>
      </c>
      <c r="R7" s="378"/>
      <c r="S7" s="379"/>
      <c r="T7" s="380">
        <v>7</v>
      </c>
      <c r="U7" s="378"/>
      <c r="V7" s="378"/>
      <c r="W7" s="25" t="s">
        <v>5</v>
      </c>
      <c r="X7" s="378">
        <v>1</v>
      </c>
      <c r="Y7" s="378"/>
      <c r="Z7" s="378"/>
      <c r="AA7" s="380">
        <v>2</v>
      </c>
      <c r="AB7" s="378"/>
      <c r="AC7" s="378"/>
      <c r="AD7" s="380">
        <v>3</v>
      </c>
      <c r="AE7" s="378"/>
      <c r="AF7" s="378"/>
      <c r="AG7" s="380">
        <v>4</v>
      </c>
      <c r="AH7" s="378"/>
      <c r="AI7" s="381"/>
      <c r="AJ7" s="25" t="s">
        <v>5</v>
      </c>
      <c r="AK7" s="378">
        <v>1</v>
      </c>
      <c r="AL7" s="378"/>
      <c r="AM7" s="379"/>
      <c r="AN7" s="380">
        <v>2</v>
      </c>
      <c r="AO7" s="378"/>
      <c r="AP7" s="379"/>
      <c r="AQ7" s="380">
        <v>3</v>
      </c>
      <c r="AR7" s="378"/>
      <c r="AS7" s="379"/>
      <c r="AT7" s="380">
        <v>4</v>
      </c>
      <c r="AU7" s="378"/>
      <c r="AV7" s="379"/>
      <c r="AW7" s="380">
        <v>5</v>
      </c>
      <c r="AX7" s="378"/>
      <c r="AY7" s="379"/>
      <c r="AZ7" s="380">
        <v>6</v>
      </c>
      <c r="BA7" s="378"/>
      <c r="BB7" s="381"/>
    </row>
    <row r="8" spans="1:127" ht="15" customHeight="1">
      <c r="A8" s="504">
        <v>16</v>
      </c>
      <c r="B8" s="26">
        <v>99</v>
      </c>
      <c r="C8" s="27" t="s">
        <v>80</v>
      </c>
      <c r="D8" s="28">
        <v>46.5</v>
      </c>
      <c r="E8" s="29">
        <v>100</v>
      </c>
      <c r="F8" s="27" t="s">
        <v>80</v>
      </c>
      <c r="G8" s="30">
        <v>48.2</v>
      </c>
      <c r="H8" s="31">
        <v>101</v>
      </c>
      <c r="I8" s="70" t="s">
        <v>80</v>
      </c>
      <c r="J8" s="81">
        <v>45.4</v>
      </c>
      <c r="K8" s="29">
        <v>102</v>
      </c>
      <c r="L8" s="27" t="s">
        <v>80</v>
      </c>
      <c r="M8" s="30">
        <v>45.9</v>
      </c>
      <c r="N8" s="29">
        <v>103</v>
      </c>
      <c r="O8" s="27" t="s">
        <v>80</v>
      </c>
      <c r="P8" s="30">
        <v>47.6</v>
      </c>
      <c r="Q8" s="29">
        <v>104</v>
      </c>
      <c r="R8" s="27" t="s">
        <v>81</v>
      </c>
      <c r="S8" s="30">
        <v>78.099999999999994</v>
      </c>
      <c r="T8" s="31">
        <v>105</v>
      </c>
      <c r="U8" s="70" t="s">
        <v>80</v>
      </c>
      <c r="V8" s="71">
        <v>48.7</v>
      </c>
      <c r="W8" s="504">
        <v>16</v>
      </c>
      <c r="X8" s="99">
        <v>162</v>
      </c>
      <c r="Y8" s="93" t="s">
        <v>82</v>
      </c>
      <c r="Z8" s="107">
        <v>103.5</v>
      </c>
      <c r="AA8" s="29">
        <v>163</v>
      </c>
      <c r="AB8" s="27" t="s">
        <v>81</v>
      </c>
      <c r="AC8" s="30">
        <v>72.099999999999994</v>
      </c>
      <c r="AD8" s="79">
        <v>164</v>
      </c>
      <c r="AE8" s="93" t="s">
        <v>81</v>
      </c>
      <c r="AF8" s="94">
        <v>72.2</v>
      </c>
      <c r="AG8" s="407" t="s">
        <v>83</v>
      </c>
      <c r="AH8" s="408"/>
      <c r="AI8" s="409"/>
      <c r="AJ8" s="374">
        <v>16</v>
      </c>
      <c r="AK8" s="407" t="s">
        <v>83</v>
      </c>
      <c r="AL8" s="408"/>
      <c r="AM8" s="409"/>
      <c r="AN8" s="29">
        <v>251</v>
      </c>
      <c r="AO8" s="27" t="s">
        <v>81</v>
      </c>
      <c r="AP8" s="30">
        <v>76.099999999999994</v>
      </c>
      <c r="AQ8" s="29">
        <v>252</v>
      </c>
      <c r="AR8" s="27" t="s">
        <v>80</v>
      </c>
      <c r="AS8" s="30">
        <v>48.3</v>
      </c>
      <c r="AT8" s="29">
        <v>253</v>
      </c>
      <c r="AU8" s="27" t="s">
        <v>81</v>
      </c>
      <c r="AV8" s="30">
        <v>70.099999999999994</v>
      </c>
      <c r="AW8" s="29">
        <v>254</v>
      </c>
      <c r="AX8" s="27" t="s">
        <v>81</v>
      </c>
      <c r="AY8" s="30">
        <v>69.8</v>
      </c>
      <c r="AZ8" s="31">
        <v>255</v>
      </c>
      <c r="BA8" s="70" t="s">
        <v>80</v>
      </c>
      <c r="BB8" s="128">
        <v>45.7</v>
      </c>
    </row>
    <row r="9" spans="1:127" ht="15" customHeight="1">
      <c r="A9" s="384"/>
      <c r="B9" s="386"/>
      <c r="C9" s="386"/>
      <c r="D9" s="386"/>
      <c r="E9" s="387"/>
      <c r="F9" s="386"/>
      <c r="G9" s="388"/>
      <c r="H9" s="389"/>
      <c r="I9" s="390"/>
      <c r="J9" s="391"/>
      <c r="K9" s="387"/>
      <c r="L9" s="386"/>
      <c r="M9" s="388"/>
      <c r="N9" s="387"/>
      <c r="O9" s="386"/>
      <c r="P9" s="388"/>
      <c r="Q9" s="387"/>
      <c r="R9" s="386"/>
      <c r="S9" s="388"/>
      <c r="T9" s="389"/>
      <c r="U9" s="390"/>
      <c r="V9" s="390"/>
      <c r="W9" s="384"/>
      <c r="X9" s="392"/>
      <c r="Y9" s="392"/>
      <c r="Z9" s="392"/>
      <c r="AA9" s="387"/>
      <c r="AB9" s="386"/>
      <c r="AC9" s="388"/>
      <c r="AD9" s="393"/>
      <c r="AE9" s="392"/>
      <c r="AF9" s="394"/>
      <c r="AG9" s="410"/>
      <c r="AH9" s="411"/>
      <c r="AI9" s="412"/>
      <c r="AJ9" s="375"/>
      <c r="AK9" s="410"/>
      <c r="AL9" s="411"/>
      <c r="AM9" s="412"/>
      <c r="AN9" s="387"/>
      <c r="AO9" s="386"/>
      <c r="AP9" s="388"/>
      <c r="AQ9" s="387"/>
      <c r="AR9" s="386"/>
      <c r="AS9" s="388"/>
      <c r="AT9" s="387"/>
      <c r="AU9" s="386"/>
      <c r="AV9" s="388"/>
      <c r="AW9" s="387"/>
      <c r="AX9" s="386"/>
      <c r="AY9" s="388"/>
      <c r="AZ9" s="389"/>
      <c r="BA9" s="390"/>
      <c r="BB9" s="395"/>
    </row>
    <row r="10" spans="1:127" ht="15" customHeight="1">
      <c r="A10" s="384"/>
      <c r="B10" s="372">
        <v>38000</v>
      </c>
      <c r="C10" s="372"/>
      <c r="D10" s="32">
        <f t="shared" ref="D10" si="0">B10*D8</f>
        <v>1767000</v>
      </c>
      <c r="E10" s="371">
        <v>43000</v>
      </c>
      <c r="F10" s="372"/>
      <c r="G10" s="34">
        <f t="shared" ref="G10" si="1">G8*E10</f>
        <v>2072600</v>
      </c>
      <c r="H10" s="35">
        <f>$H$94</f>
        <v>55500</v>
      </c>
      <c r="I10" s="47"/>
      <c r="J10" s="61">
        <f t="shared" ref="J10" si="2">H10*J8</f>
        <v>2519700</v>
      </c>
      <c r="K10" s="371">
        <v>47000</v>
      </c>
      <c r="L10" s="372"/>
      <c r="M10" s="34">
        <f t="shared" ref="M10" si="3">K10*M8</f>
        <v>2157300</v>
      </c>
      <c r="N10" s="371">
        <v>45004.2</v>
      </c>
      <c r="O10" s="372"/>
      <c r="P10" s="34">
        <f t="shared" ref="P10" si="4">N10*P8</f>
        <v>2142199.92</v>
      </c>
      <c r="Q10" s="371">
        <v>48000</v>
      </c>
      <c r="R10" s="372"/>
      <c r="S10" s="34">
        <f t="shared" ref="S10" si="5">Q10*S8</f>
        <v>3748800</v>
      </c>
      <c r="T10" s="368">
        <f>T94</f>
        <v>48000</v>
      </c>
      <c r="U10" s="369"/>
      <c r="V10" s="47">
        <f t="shared" ref="V10" si="6">T10*V8</f>
        <v>2337600</v>
      </c>
      <c r="W10" s="384"/>
      <c r="X10" s="370">
        <v>42500</v>
      </c>
      <c r="Y10" s="370"/>
      <c r="Z10" s="88">
        <f t="shared" ref="Z10" si="7">X10*Z8</f>
        <v>4398750</v>
      </c>
      <c r="AA10" s="371">
        <v>47000</v>
      </c>
      <c r="AB10" s="372"/>
      <c r="AC10" s="34">
        <f t="shared" ref="AC10" si="8">AC8*AA10</f>
        <v>3388700</v>
      </c>
      <c r="AD10" s="373">
        <v>49500</v>
      </c>
      <c r="AE10" s="370"/>
      <c r="AF10" s="89">
        <f t="shared" ref="AF10" si="9">AD10*AF8</f>
        <v>3573900</v>
      </c>
      <c r="AG10" s="410"/>
      <c r="AH10" s="411"/>
      <c r="AI10" s="412"/>
      <c r="AJ10" s="375"/>
      <c r="AK10" s="410"/>
      <c r="AL10" s="411"/>
      <c r="AM10" s="412"/>
      <c r="AN10" s="371">
        <v>48000</v>
      </c>
      <c r="AO10" s="372"/>
      <c r="AP10" s="34">
        <f t="shared" ref="AP10" si="10">AP8*AN10</f>
        <v>3652800</v>
      </c>
      <c r="AQ10" s="371">
        <v>47000</v>
      </c>
      <c r="AR10" s="372"/>
      <c r="AS10" s="34">
        <f t="shared" ref="AS10" si="11">AQ10*AS8</f>
        <v>2270100</v>
      </c>
      <c r="AT10" s="371">
        <v>46000</v>
      </c>
      <c r="AU10" s="372"/>
      <c r="AV10" s="34">
        <f t="shared" ref="AV10" si="12">AT10*AV8</f>
        <v>3224600</v>
      </c>
      <c r="AW10" s="371">
        <v>45500</v>
      </c>
      <c r="AX10" s="372"/>
      <c r="AY10" s="34">
        <f t="shared" ref="AY10" si="13">AW10*AY8</f>
        <v>3175900</v>
      </c>
      <c r="AZ10" s="368">
        <f>$AZ$94</f>
        <v>47500</v>
      </c>
      <c r="BA10" s="369"/>
      <c r="BB10" s="129">
        <f t="shared" ref="BB10" si="14">AZ10*BB8</f>
        <v>2170750</v>
      </c>
    </row>
    <row r="11" spans="1:127" ht="15" customHeight="1">
      <c r="A11" s="385"/>
      <c r="B11" s="36" t="s">
        <v>71</v>
      </c>
      <c r="C11" s="36"/>
      <c r="D11" s="37" t="s">
        <v>84</v>
      </c>
      <c r="E11" s="38" t="s">
        <v>71</v>
      </c>
      <c r="F11" s="36"/>
      <c r="G11" s="37" t="s">
        <v>84</v>
      </c>
      <c r="H11" s="39" t="s">
        <v>27</v>
      </c>
      <c r="I11" s="48"/>
      <c r="J11" s="49" t="s">
        <v>84</v>
      </c>
      <c r="K11" s="38" t="s">
        <v>71</v>
      </c>
      <c r="L11" s="36"/>
      <c r="M11" s="37" t="s">
        <v>84</v>
      </c>
      <c r="N11" s="38" t="s">
        <v>71</v>
      </c>
      <c r="O11" s="36"/>
      <c r="P11" s="37" t="s">
        <v>84</v>
      </c>
      <c r="Q11" s="38" t="s">
        <v>71</v>
      </c>
      <c r="R11" s="36"/>
      <c r="S11" s="37" t="s">
        <v>84</v>
      </c>
      <c r="T11" s="39" t="s">
        <v>27</v>
      </c>
      <c r="U11" s="48"/>
      <c r="V11" s="49" t="s">
        <v>84</v>
      </c>
      <c r="W11" s="385"/>
      <c r="X11" s="90" t="s">
        <v>71</v>
      </c>
      <c r="Y11" s="90"/>
      <c r="Z11" s="91" t="s">
        <v>84</v>
      </c>
      <c r="AA11" s="38" t="s">
        <v>71</v>
      </c>
      <c r="AB11" s="36"/>
      <c r="AC11" s="72" t="s">
        <v>84</v>
      </c>
      <c r="AD11" s="59" t="s">
        <v>71</v>
      </c>
      <c r="AE11" s="90"/>
      <c r="AF11" s="91" t="s">
        <v>84</v>
      </c>
      <c r="AG11" s="499"/>
      <c r="AH11" s="500"/>
      <c r="AI11" s="501"/>
      <c r="AJ11" s="376"/>
      <c r="AK11" s="499"/>
      <c r="AL11" s="500"/>
      <c r="AM11" s="501"/>
      <c r="AN11" s="38" t="s">
        <v>71</v>
      </c>
      <c r="AO11" s="36"/>
      <c r="AP11" s="37" t="s">
        <v>84</v>
      </c>
      <c r="AQ11" s="104" t="s">
        <v>71</v>
      </c>
      <c r="AR11" s="36"/>
      <c r="AS11" s="37" t="s">
        <v>84</v>
      </c>
      <c r="AT11" s="104" t="s">
        <v>71</v>
      </c>
      <c r="AU11" s="36"/>
      <c r="AV11" s="37" t="s">
        <v>84</v>
      </c>
      <c r="AW11" s="38" t="s">
        <v>71</v>
      </c>
      <c r="AX11" s="36"/>
      <c r="AY11" s="37" t="s">
        <v>84</v>
      </c>
      <c r="AZ11" s="39" t="s">
        <v>27</v>
      </c>
      <c r="BA11" s="48"/>
      <c r="BB11" s="130" t="s">
        <v>84</v>
      </c>
    </row>
    <row r="12" spans="1:127" ht="15" customHeight="1">
      <c r="A12" s="383">
        <v>15</v>
      </c>
      <c r="B12" s="40">
        <v>92</v>
      </c>
      <c r="C12" s="41" t="s">
        <v>80</v>
      </c>
      <c r="D12" s="42">
        <v>46.5</v>
      </c>
      <c r="E12" s="43">
        <v>93</v>
      </c>
      <c r="F12" s="44" t="s">
        <v>80</v>
      </c>
      <c r="G12" s="45">
        <v>48.2</v>
      </c>
      <c r="H12" s="46">
        <v>94</v>
      </c>
      <c r="I12" s="41" t="s">
        <v>80</v>
      </c>
      <c r="J12" s="82">
        <v>45.4</v>
      </c>
      <c r="K12" s="83">
        <v>95</v>
      </c>
      <c r="L12" s="44" t="s">
        <v>80</v>
      </c>
      <c r="M12" s="84">
        <v>45.9</v>
      </c>
      <c r="N12" s="46">
        <v>96</v>
      </c>
      <c r="O12" s="41" t="s">
        <v>80</v>
      </c>
      <c r="P12" s="82">
        <v>47.6</v>
      </c>
      <c r="Q12" s="46">
        <v>97</v>
      </c>
      <c r="R12" s="41" t="s">
        <v>81</v>
      </c>
      <c r="S12" s="82">
        <v>78.099999999999994</v>
      </c>
      <c r="T12" s="46">
        <v>98</v>
      </c>
      <c r="U12" s="41" t="s">
        <v>80</v>
      </c>
      <c r="V12" s="42">
        <v>48.7</v>
      </c>
      <c r="W12" s="383">
        <v>15</v>
      </c>
      <c r="X12" s="100">
        <v>158</v>
      </c>
      <c r="Y12" s="108" t="s">
        <v>82</v>
      </c>
      <c r="Z12" s="109">
        <v>103.5</v>
      </c>
      <c r="AA12" s="83">
        <v>159</v>
      </c>
      <c r="AB12" s="44" t="s">
        <v>81</v>
      </c>
      <c r="AC12" s="84">
        <v>72.099999999999994</v>
      </c>
      <c r="AD12" s="407" t="s">
        <v>83</v>
      </c>
      <c r="AE12" s="408"/>
      <c r="AF12" s="409"/>
      <c r="AG12" s="40">
        <v>161</v>
      </c>
      <c r="AH12" s="41" t="s">
        <v>82</v>
      </c>
      <c r="AI12" s="82">
        <v>102</v>
      </c>
      <c r="AJ12" s="383">
        <v>15</v>
      </c>
      <c r="AK12" s="40">
        <v>244</v>
      </c>
      <c r="AL12" s="41" t="s">
        <v>80</v>
      </c>
      <c r="AM12" s="42">
        <v>48.6</v>
      </c>
      <c r="AN12" s="46">
        <v>245</v>
      </c>
      <c r="AO12" s="41" t="s">
        <v>81</v>
      </c>
      <c r="AP12" s="82">
        <v>76.099999999999994</v>
      </c>
      <c r="AQ12" s="83">
        <v>246</v>
      </c>
      <c r="AR12" s="44" t="s">
        <v>80</v>
      </c>
      <c r="AS12" s="45">
        <v>48.3</v>
      </c>
      <c r="AT12" s="46">
        <v>247</v>
      </c>
      <c r="AU12" s="41" t="s">
        <v>81</v>
      </c>
      <c r="AV12" s="82">
        <v>70.099999999999994</v>
      </c>
      <c r="AW12" s="131">
        <v>248</v>
      </c>
      <c r="AX12" s="132" t="s">
        <v>81</v>
      </c>
      <c r="AY12" s="133">
        <v>69.8</v>
      </c>
      <c r="AZ12" s="46">
        <v>249</v>
      </c>
      <c r="BA12" s="41" t="s">
        <v>80</v>
      </c>
      <c r="BB12" s="134">
        <v>45.7</v>
      </c>
    </row>
    <row r="13" spans="1:127" ht="15" customHeight="1">
      <c r="A13" s="384"/>
      <c r="B13" s="390"/>
      <c r="C13" s="390"/>
      <c r="D13" s="390"/>
      <c r="E13" s="387"/>
      <c r="F13" s="386"/>
      <c r="G13" s="388"/>
      <c r="H13" s="389"/>
      <c r="I13" s="390"/>
      <c r="J13" s="391"/>
      <c r="K13" s="387"/>
      <c r="L13" s="386"/>
      <c r="M13" s="386"/>
      <c r="N13" s="389"/>
      <c r="O13" s="390"/>
      <c r="P13" s="391"/>
      <c r="Q13" s="389"/>
      <c r="R13" s="390"/>
      <c r="S13" s="391"/>
      <c r="T13" s="389"/>
      <c r="U13" s="390"/>
      <c r="V13" s="390"/>
      <c r="W13" s="384"/>
      <c r="X13" s="396"/>
      <c r="Y13" s="396"/>
      <c r="Z13" s="396"/>
      <c r="AA13" s="387"/>
      <c r="AB13" s="386"/>
      <c r="AC13" s="386"/>
      <c r="AD13" s="410"/>
      <c r="AE13" s="411"/>
      <c r="AF13" s="412"/>
      <c r="AG13" s="390"/>
      <c r="AH13" s="390"/>
      <c r="AI13" s="391"/>
      <c r="AJ13" s="384"/>
      <c r="AK13" s="390"/>
      <c r="AL13" s="390"/>
      <c r="AM13" s="390"/>
      <c r="AN13" s="389"/>
      <c r="AO13" s="390"/>
      <c r="AP13" s="391"/>
      <c r="AQ13" s="387"/>
      <c r="AR13" s="386"/>
      <c r="AS13" s="388"/>
      <c r="AT13" s="389"/>
      <c r="AU13" s="390"/>
      <c r="AV13" s="391"/>
      <c r="AW13" s="393"/>
      <c r="AX13" s="392"/>
      <c r="AY13" s="394"/>
      <c r="AZ13" s="389"/>
      <c r="BA13" s="390"/>
      <c r="BB13" s="395"/>
    </row>
    <row r="14" spans="1:127" ht="15" customHeight="1">
      <c r="A14" s="384"/>
      <c r="B14" s="369">
        <f>$B$94</f>
        <v>47500</v>
      </c>
      <c r="C14" s="369"/>
      <c r="D14" s="47">
        <f t="shared" ref="D14" si="15">B14*D12</f>
        <v>2208750</v>
      </c>
      <c r="E14" s="371">
        <v>43000</v>
      </c>
      <c r="F14" s="372"/>
      <c r="G14" s="34">
        <f t="shared" ref="G14" si="16">G12*E14</f>
        <v>2072600</v>
      </c>
      <c r="H14" s="35">
        <f>$H$94</f>
        <v>55500</v>
      </c>
      <c r="I14" s="47"/>
      <c r="J14" s="61">
        <f t="shared" ref="J14" si="17">H14*J12</f>
        <v>2519700</v>
      </c>
      <c r="K14" s="371">
        <v>46000</v>
      </c>
      <c r="L14" s="372"/>
      <c r="M14" s="32">
        <f t="shared" ref="M14" si="18">K14*M12</f>
        <v>2111400</v>
      </c>
      <c r="N14" s="368">
        <f>N94</f>
        <v>57000</v>
      </c>
      <c r="O14" s="369"/>
      <c r="P14" s="61">
        <f>N14*P12</f>
        <v>2713200</v>
      </c>
      <c r="Q14" s="368">
        <f>Q94</f>
        <v>52000</v>
      </c>
      <c r="R14" s="369"/>
      <c r="S14" s="61">
        <f t="shared" ref="S14" si="19">Q14*S12</f>
        <v>4061200</v>
      </c>
      <c r="T14" s="368">
        <f>$T$94</f>
        <v>48000</v>
      </c>
      <c r="U14" s="369"/>
      <c r="V14" s="47">
        <f t="shared" ref="V14" si="20">T14*V12</f>
        <v>2337600</v>
      </c>
      <c r="W14" s="384"/>
      <c r="X14" s="382">
        <v>41000</v>
      </c>
      <c r="Y14" s="382"/>
      <c r="Z14" s="101">
        <f t="shared" ref="Z14" si="21">X14*Z12</f>
        <v>4243500</v>
      </c>
      <c r="AA14" s="371">
        <v>47000</v>
      </c>
      <c r="AB14" s="372"/>
      <c r="AC14" s="32">
        <f t="shared" ref="AC14" si="22">AC12*AA14</f>
        <v>3388700</v>
      </c>
      <c r="AD14" s="410"/>
      <c r="AE14" s="411"/>
      <c r="AF14" s="412"/>
      <c r="AG14" s="369">
        <f>AG94</f>
        <v>48000</v>
      </c>
      <c r="AH14" s="369"/>
      <c r="AI14" s="61">
        <f t="shared" ref="AI14" si="23">AG14*AI12</f>
        <v>4896000</v>
      </c>
      <c r="AJ14" s="384"/>
      <c r="AK14" s="369">
        <f>$AK$94</f>
        <v>47500</v>
      </c>
      <c r="AL14" s="369"/>
      <c r="AM14" s="47">
        <f t="shared" ref="AM14" si="24">AK14*AM12</f>
        <v>2308500</v>
      </c>
      <c r="AN14" s="368">
        <f>AN94</f>
        <v>52500</v>
      </c>
      <c r="AO14" s="369"/>
      <c r="AP14" s="61">
        <f t="shared" ref="AP14" si="25">AP12*AN14</f>
        <v>3995250</v>
      </c>
      <c r="AQ14" s="33">
        <v>48000</v>
      </c>
      <c r="AR14" s="32"/>
      <c r="AS14" s="34">
        <f t="shared" ref="AS14" si="26">AQ14*AS12</f>
        <v>2318400</v>
      </c>
      <c r="AT14" s="35">
        <f>$AT$94</f>
        <v>54000</v>
      </c>
      <c r="AU14" s="47"/>
      <c r="AV14" s="61">
        <f t="shared" ref="AV14" si="27">AT14*AV12</f>
        <v>3785400</v>
      </c>
      <c r="AW14" s="58">
        <v>50000</v>
      </c>
      <c r="AX14" s="88"/>
      <c r="AY14" s="89">
        <f t="shared" ref="AY14" si="28">AW14*AY12</f>
        <v>3490000</v>
      </c>
      <c r="AZ14" s="368">
        <f>$AZ$94</f>
        <v>47500</v>
      </c>
      <c r="BA14" s="369"/>
      <c r="BB14" s="129">
        <f t="shared" ref="BB14" si="29">AZ14*BB12</f>
        <v>2170750</v>
      </c>
    </row>
    <row r="15" spans="1:127" ht="15" customHeight="1">
      <c r="A15" s="385"/>
      <c r="B15" s="48" t="s">
        <v>27</v>
      </c>
      <c r="C15" s="48"/>
      <c r="D15" s="49" t="s">
        <v>84</v>
      </c>
      <c r="E15" s="38" t="s">
        <v>71</v>
      </c>
      <c r="F15" s="36"/>
      <c r="G15" s="37" t="s">
        <v>84</v>
      </c>
      <c r="H15" s="39" t="s">
        <v>27</v>
      </c>
      <c r="I15" s="48"/>
      <c r="J15" s="49" t="s">
        <v>84</v>
      </c>
      <c r="K15" s="38" t="s">
        <v>71</v>
      </c>
      <c r="L15" s="36"/>
      <c r="M15" s="37" t="s">
        <v>84</v>
      </c>
      <c r="N15" s="39" t="s">
        <v>27</v>
      </c>
      <c r="O15" s="48"/>
      <c r="P15" s="49" t="s">
        <v>84</v>
      </c>
      <c r="Q15" s="39" t="s">
        <v>27</v>
      </c>
      <c r="R15" s="48"/>
      <c r="S15" s="49" t="s">
        <v>84</v>
      </c>
      <c r="T15" s="39" t="s">
        <v>27</v>
      </c>
      <c r="U15" s="48"/>
      <c r="V15" s="49" t="s">
        <v>84</v>
      </c>
      <c r="W15" s="385"/>
      <c r="X15" s="102" t="s">
        <v>85</v>
      </c>
      <c r="Y15" s="102"/>
      <c r="Z15" s="110" t="s">
        <v>84</v>
      </c>
      <c r="AA15" s="38" t="s">
        <v>71</v>
      </c>
      <c r="AB15" s="36"/>
      <c r="AC15" s="37" t="s">
        <v>84</v>
      </c>
      <c r="AD15" s="499"/>
      <c r="AE15" s="500"/>
      <c r="AF15" s="501"/>
      <c r="AG15" s="48" t="s">
        <v>27</v>
      </c>
      <c r="AH15" s="48"/>
      <c r="AI15" s="49" t="s">
        <v>84</v>
      </c>
      <c r="AJ15" s="385"/>
      <c r="AK15" s="48" t="s">
        <v>27</v>
      </c>
      <c r="AL15" s="48"/>
      <c r="AM15" s="49" t="s">
        <v>84</v>
      </c>
      <c r="AN15" s="39" t="s">
        <v>27</v>
      </c>
      <c r="AO15" s="48"/>
      <c r="AP15" s="49" t="s">
        <v>84</v>
      </c>
      <c r="AQ15" s="38" t="s">
        <v>71</v>
      </c>
      <c r="AR15" s="36"/>
      <c r="AS15" s="37" t="s">
        <v>84</v>
      </c>
      <c r="AT15" s="39" t="s">
        <v>27</v>
      </c>
      <c r="AU15" s="48"/>
      <c r="AV15" s="49" t="s">
        <v>84</v>
      </c>
      <c r="AW15" s="59" t="s">
        <v>71</v>
      </c>
      <c r="AX15" s="90"/>
      <c r="AY15" s="91" t="s">
        <v>84</v>
      </c>
      <c r="AZ15" s="39" t="s">
        <v>27</v>
      </c>
      <c r="BA15" s="48"/>
      <c r="BB15" s="130" t="s">
        <v>84</v>
      </c>
    </row>
    <row r="16" spans="1:127">
      <c r="A16" s="383">
        <v>14</v>
      </c>
      <c r="B16" s="50">
        <v>85</v>
      </c>
      <c r="C16" s="51" t="s">
        <v>80</v>
      </c>
      <c r="D16" s="52">
        <v>46.5</v>
      </c>
      <c r="E16" s="53">
        <v>86</v>
      </c>
      <c r="F16" s="54" t="s">
        <v>80</v>
      </c>
      <c r="G16" s="55">
        <v>48.2</v>
      </c>
      <c r="H16" s="56">
        <v>87</v>
      </c>
      <c r="I16" s="51" t="s">
        <v>80</v>
      </c>
      <c r="J16" s="60">
        <v>45.4</v>
      </c>
      <c r="K16" s="53">
        <v>88</v>
      </c>
      <c r="L16" s="54" t="s">
        <v>80</v>
      </c>
      <c r="M16" s="55">
        <v>45.9</v>
      </c>
      <c r="N16" s="53">
        <v>89</v>
      </c>
      <c r="O16" s="54" t="s">
        <v>80</v>
      </c>
      <c r="P16" s="55">
        <v>47.6</v>
      </c>
      <c r="Q16" s="56">
        <v>90</v>
      </c>
      <c r="R16" s="51" t="s">
        <v>81</v>
      </c>
      <c r="S16" s="60">
        <v>78.099999999999994</v>
      </c>
      <c r="T16" s="56">
        <v>91</v>
      </c>
      <c r="U16" s="51" t="s">
        <v>80</v>
      </c>
      <c r="V16" s="52">
        <v>48.7</v>
      </c>
      <c r="W16" s="383">
        <v>14</v>
      </c>
      <c r="X16" s="103">
        <v>154</v>
      </c>
      <c r="Y16" s="111" t="s">
        <v>82</v>
      </c>
      <c r="Z16" s="112">
        <v>103.5</v>
      </c>
      <c r="AA16" s="53">
        <v>155</v>
      </c>
      <c r="AB16" s="54" t="s">
        <v>81</v>
      </c>
      <c r="AC16" s="63">
        <v>72.099999999999994</v>
      </c>
      <c r="AD16" s="53">
        <v>156</v>
      </c>
      <c r="AE16" s="54" t="s">
        <v>81</v>
      </c>
      <c r="AF16" s="55">
        <v>72.2</v>
      </c>
      <c r="AG16" s="73">
        <v>157</v>
      </c>
      <c r="AH16" s="54" t="s">
        <v>82</v>
      </c>
      <c r="AI16" s="55">
        <v>102</v>
      </c>
      <c r="AJ16" s="383">
        <v>14</v>
      </c>
      <c r="AK16" s="50">
        <v>238</v>
      </c>
      <c r="AL16" s="51" t="s">
        <v>80</v>
      </c>
      <c r="AM16" s="52">
        <v>48.6</v>
      </c>
      <c r="AN16" s="56">
        <v>239</v>
      </c>
      <c r="AO16" s="51" t="s">
        <v>81</v>
      </c>
      <c r="AP16" s="60">
        <v>76.099999999999994</v>
      </c>
      <c r="AQ16" s="113">
        <v>240</v>
      </c>
      <c r="AR16" s="111" t="s">
        <v>80</v>
      </c>
      <c r="AS16" s="114">
        <v>48.3</v>
      </c>
      <c r="AT16" s="56">
        <v>241</v>
      </c>
      <c r="AU16" s="51" t="s">
        <v>81</v>
      </c>
      <c r="AV16" s="60">
        <v>70.099999999999994</v>
      </c>
      <c r="AW16" s="56">
        <v>242</v>
      </c>
      <c r="AX16" s="51" t="s">
        <v>81</v>
      </c>
      <c r="AY16" s="60">
        <v>69.8</v>
      </c>
      <c r="AZ16" s="56">
        <v>243</v>
      </c>
      <c r="BA16" s="51" t="s">
        <v>80</v>
      </c>
      <c r="BB16" s="135">
        <v>45.7</v>
      </c>
    </row>
    <row r="17" spans="1:54">
      <c r="A17" s="384"/>
      <c r="B17" s="390"/>
      <c r="C17" s="390"/>
      <c r="D17" s="390"/>
      <c r="E17" s="387"/>
      <c r="F17" s="386"/>
      <c r="G17" s="388"/>
      <c r="H17" s="389"/>
      <c r="I17" s="390"/>
      <c r="J17" s="391"/>
      <c r="K17" s="387"/>
      <c r="L17" s="386"/>
      <c r="M17" s="388"/>
      <c r="N17" s="387"/>
      <c r="O17" s="386"/>
      <c r="P17" s="388"/>
      <c r="Q17" s="389"/>
      <c r="R17" s="390"/>
      <c r="S17" s="391"/>
      <c r="T17" s="389"/>
      <c r="U17" s="390"/>
      <c r="V17" s="390"/>
      <c r="W17" s="384"/>
      <c r="X17" s="396"/>
      <c r="Y17" s="396"/>
      <c r="Z17" s="396"/>
      <c r="AA17" s="387"/>
      <c r="AB17" s="386"/>
      <c r="AC17" s="386"/>
      <c r="AD17" s="387"/>
      <c r="AE17" s="386"/>
      <c r="AF17" s="388"/>
      <c r="AG17" s="386"/>
      <c r="AH17" s="386"/>
      <c r="AI17" s="388"/>
      <c r="AJ17" s="384"/>
      <c r="AK17" s="390"/>
      <c r="AL17" s="390"/>
      <c r="AM17" s="390"/>
      <c r="AN17" s="389"/>
      <c r="AO17" s="390"/>
      <c r="AP17" s="391"/>
      <c r="AQ17" s="397"/>
      <c r="AR17" s="396"/>
      <c r="AS17" s="398"/>
      <c r="AT17" s="389"/>
      <c r="AU17" s="390"/>
      <c r="AV17" s="391"/>
      <c r="AW17" s="389"/>
      <c r="AX17" s="390"/>
      <c r="AY17" s="391"/>
      <c r="AZ17" s="389"/>
      <c r="BA17" s="390"/>
      <c r="BB17" s="395"/>
    </row>
    <row r="18" spans="1:54">
      <c r="A18" s="384"/>
      <c r="B18" s="369">
        <f>$B$94</f>
        <v>47500</v>
      </c>
      <c r="C18" s="369"/>
      <c r="D18" s="47">
        <f t="shared" ref="D18" si="30">B18*D16</f>
        <v>2208750</v>
      </c>
      <c r="E18" s="371">
        <v>40000</v>
      </c>
      <c r="F18" s="372"/>
      <c r="G18" s="34">
        <f t="shared" ref="G18" si="31">G16*E18</f>
        <v>1928000</v>
      </c>
      <c r="H18" s="35">
        <f>$H$94</f>
        <v>55500</v>
      </c>
      <c r="I18" s="47"/>
      <c r="J18" s="61">
        <f t="shared" ref="J18" si="32">H18*J16</f>
        <v>2519700</v>
      </c>
      <c r="K18" s="371">
        <v>47000</v>
      </c>
      <c r="L18" s="372"/>
      <c r="M18" s="34">
        <f t="shared" ref="M18" si="33">K18*M16</f>
        <v>2157300</v>
      </c>
      <c r="N18" s="371">
        <v>48000</v>
      </c>
      <c r="O18" s="372"/>
      <c r="P18" s="34">
        <f t="shared" ref="P18" si="34">N18*P16</f>
        <v>2284800</v>
      </c>
      <c r="Q18" s="368">
        <f>$Q$94</f>
        <v>52000</v>
      </c>
      <c r="R18" s="369"/>
      <c r="S18" s="61">
        <f t="shared" ref="S18" si="35">Q18*S16</f>
        <v>4061200</v>
      </c>
      <c r="T18" s="368">
        <f>$T$94</f>
        <v>48000</v>
      </c>
      <c r="U18" s="369"/>
      <c r="V18" s="47">
        <f t="shared" ref="V18" si="36">T18*V16</f>
        <v>2337600</v>
      </c>
      <c r="W18" s="384"/>
      <c r="X18" s="382">
        <v>41000</v>
      </c>
      <c r="Y18" s="382"/>
      <c r="Z18" s="101">
        <f t="shared" ref="Z18" si="37">X18*Z16</f>
        <v>4243500</v>
      </c>
      <c r="AA18" s="371">
        <v>46000</v>
      </c>
      <c r="AB18" s="372"/>
      <c r="AC18" s="32">
        <f t="shared" ref="AC18" si="38">AC16*AA18</f>
        <v>3316600</v>
      </c>
      <c r="AD18" s="371">
        <v>46000</v>
      </c>
      <c r="AE18" s="372"/>
      <c r="AF18" s="34">
        <f t="shared" ref="AF18" si="39">AD18*AF16</f>
        <v>3321200</v>
      </c>
      <c r="AG18" s="372">
        <v>40000</v>
      </c>
      <c r="AH18" s="372"/>
      <c r="AI18" s="34">
        <f t="shared" ref="AI18" si="40">AG18*AI16</f>
        <v>4080000</v>
      </c>
      <c r="AJ18" s="384"/>
      <c r="AK18" s="369">
        <f>$AK$94</f>
        <v>47500</v>
      </c>
      <c r="AL18" s="369"/>
      <c r="AM18" s="47">
        <f t="shared" ref="AM18" si="41">AK18*AM16</f>
        <v>2308500</v>
      </c>
      <c r="AN18" s="368">
        <f>AN94</f>
        <v>52500</v>
      </c>
      <c r="AO18" s="369"/>
      <c r="AP18" s="61">
        <f t="shared" ref="AP18" si="42">AP16*AN18</f>
        <v>3995250</v>
      </c>
      <c r="AQ18" s="115">
        <v>50500</v>
      </c>
      <c r="AR18" s="101"/>
      <c r="AS18" s="116">
        <f t="shared" ref="AS18" si="43">AQ18*AS16</f>
        <v>2439150</v>
      </c>
      <c r="AT18" s="35">
        <f>$AT$94</f>
        <v>54000</v>
      </c>
      <c r="AU18" s="47"/>
      <c r="AV18" s="61">
        <f t="shared" ref="AV18" si="44">AT18*AV16</f>
        <v>3785400</v>
      </c>
      <c r="AW18" s="35">
        <f>AW94</f>
        <v>56000</v>
      </c>
      <c r="AX18" s="47"/>
      <c r="AY18" s="61">
        <f t="shared" ref="AY18" si="45">AW18*AY16</f>
        <v>3908800</v>
      </c>
      <c r="AZ18" s="368">
        <f>$AZ$94</f>
        <v>47500</v>
      </c>
      <c r="BA18" s="369"/>
      <c r="BB18" s="129">
        <f t="shared" ref="BB18" si="46">AZ18*BB16</f>
        <v>2170750</v>
      </c>
    </row>
    <row r="19" spans="1:54">
      <c r="A19" s="385"/>
      <c r="B19" s="48" t="s">
        <v>27</v>
      </c>
      <c r="C19" s="48"/>
      <c r="D19" s="49" t="s">
        <v>84</v>
      </c>
      <c r="E19" s="38" t="s">
        <v>71</v>
      </c>
      <c r="F19" s="36"/>
      <c r="G19" s="37" t="s">
        <v>84</v>
      </c>
      <c r="H19" s="39" t="s">
        <v>27</v>
      </c>
      <c r="I19" s="48"/>
      <c r="J19" s="49" t="s">
        <v>84</v>
      </c>
      <c r="K19" s="38" t="s">
        <v>71</v>
      </c>
      <c r="L19" s="36"/>
      <c r="M19" s="37" t="s">
        <v>84</v>
      </c>
      <c r="N19" s="38" t="s">
        <v>71</v>
      </c>
      <c r="O19" s="36"/>
      <c r="P19" s="37" t="s">
        <v>84</v>
      </c>
      <c r="Q19" s="39" t="s">
        <v>27</v>
      </c>
      <c r="R19" s="48"/>
      <c r="S19" s="49" t="s">
        <v>84</v>
      </c>
      <c r="T19" s="39" t="s">
        <v>27</v>
      </c>
      <c r="U19" s="48"/>
      <c r="V19" s="49" t="s">
        <v>84</v>
      </c>
      <c r="W19" s="385"/>
      <c r="X19" s="102" t="s">
        <v>85</v>
      </c>
      <c r="Y19" s="102"/>
      <c r="Z19" s="110" t="s">
        <v>84</v>
      </c>
      <c r="AA19" s="38" t="s">
        <v>71</v>
      </c>
      <c r="AB19" s="36"/>
      <c r="AC19" s="37" t="s">
        <v>84</v>
      </c>
      <c r="AD19" s="38" t="s">
        <v>71</v>
      </c>
      <c r="AE19" s="36"/>
      <c r="AF19" s="72" t="s">
        <v>84</v>
      </c>
      <c r="AG19" s="36" t="s">
        <v>71</v>
      </c>
      <c r="AH19" s="36"/>
      <c r="AI19" s="37" t="s">
        <v>84</v>
      </c>
      <c r="AJ19" s="385"/>
      <c r="AK19" s="48" t="s">
        <v>27</v>
      </c>
      <c r="AL19" s="48"/>
      <c r="AM19" s="49" t="s">
        <v>84</v>
      </c>
      <c r="AN19" s="39" t="s">
        <v>27</v>
      </c>
      <c r="AO19" s="48"/>
      <c r="AP19" s="49" t="s">
        <v>84</v>
      </c>
      <c r="AQ19" s="117" t="s">
        <v>85</v>
      </c>
      <c r="AR19" s="102"/>
      <c r="AS19" s="110" t="s">
        <v>84</v>
      </c>
      <c r="AT19" s="39" t="s">
        <v>27</v>
      </c>
      <c r="AU19" s="48"/>
      <c r="AV19" s="49" t="s">
        <v>84</v>
      </c>
      <c r="AW19" s="39" t="s">
        <v>27</v>
      </c>
      <c r="AX19" s="48"/>
      <c r="AY19" s="49" t="s">
        <v>84</v>
      </c>
      <c r="AZ19" s="39" t="s">
        <v>27</v>
      </c>
      <c r="BA19" s="48"/>
      <c r="BB19" s="130" t="s">
        <v>84</v>
      </c>
    </row>
    <row r="20" spans="1:54" ht="15" customHeight="1">
      <c r="A20" s="383">
        <v>13</v>
      </c>
      <c r="B20" s="50">
        <v>78</v>
      </c>
      <c r="C20" s="51" t="s">
        <v>80</v>
      </c>
      <c r="D20" s="52">
        <v>46.5</v>
      </c>
      <c r="E20" s="53">
        <v>79</v>
      </c>
      <c r="F20" s="54" t="s">
        <v>80</v>
      </c>
      <c r="G20" s="55">
        <v>48.2</v>
      </c>
      <c r="H20" s="57">
        <v>80</v>
      </c>
      <c r="I20" s="85" t="s">
        <v>80</v>
      </c>
      <c r="J20" s="86">
        <v>45.4</v>
      </c>
      <c r="K20" s="57">
        <v>81</v>
      </c>
      <c r="L20" s="85" t="s">
        <v>80</v>
      </c>
      <c r="M20" s="86">
        <v>45.9</v>
      </c>
      <c r="N20" s="57">
        <v>82</v>
      </c>
      <c r="O20" s="85" t="s">
        <v>80</v>
      </c>
      <c r="P20" s="87">
        <v>47.6</v>
      </c>
      <c r="Q20" s="407" t="s">
        <v>83</v>
      </c>
      <c r="R20" s="408"/>
      <c r="S20" s="409"/>
      <c r="T20" s="56">
        <v>84</v>
      </c>
      <c r="U20" s="51" t="s">
        <v>80</v>
      </c>
      <c r="V20" s="52">
        <v>48.7</v>
      </c>
      <c r="W20" s="383">
        <v>13</v>
      </c>
      <c r="X20" s="73">
        <v>150</v>
      </c>
      <c r="Y20" s="54" t="s">
        <v>82</v>
      </c>
      <c r="Z20" s="63">
        <v>103.5</v>
      </c>
      <c r="AA20" s="113">
        <v>151</v>
      </c>
      <c r="AB20" s="111" t="s">
        <v>81</v>
      </c>
      <c r="AC20" s="112">
        <v>72.099999999999994</v>
      </c>
      <c r="AD20" s="113">
        <v>152</v>
      </c>
      <c r="AE20" s="111" t="s">
        <v>81</v>
      </c>
      <c r="AF20" s="114">
        <v>72.2</v>
      </c>
      <c r="AG20" s="103">
        <v>153</v>
      </c>
      <c r="AH20" s="111" t="s">
        <v>82</v>
      </c>
      <c r="AI20" s="114">
        <v>102</v>
      </c>
      <c r="AJ20" s="383">
        <v>13</v>
      </c>
      <c r="AK20" s="50">
        <v>232</v>
      </c>
      <c r="AL20" s="51" t="s">
        <v>80</v>
      </c>
      <c r="AM20" s="52">
        <v>48.6</v>
      </c>
      <c r="AN20" s="56">
        <v>233</v>
      </c>
      <c r="AO20" s="51" t="s">
        <v>81</v>
      </c>
      <c r="AP20" s="60">
        <v>76.099999999999994</v>
      </c>
      <c r="AQ20" s="56">
        <v>234</v>
      </c>
      <c r="AR20" s="51" t="s">
        <v>80</v>
      </c>
      <c r="AS20" s="60">
        <v>48.3</v>
      </c>
      <c r="AT20" s="56">
        <v>235</v>
      </c>
      <c r="AU20" s="51" t="s">
        <v>81</v>
      </c>
      <c r="AV20" s="60">
        <v>70.099999999999994</v>
      </c>
      <c r="AW20" s="56">
        <v>236</v>
      </c>
      <c r="AX20" s="51" t="s">
        <v>81</v>
      </c>
      <c r="AY20" s="60">
        <v>69.8</v>
      </c>
      <c r="AZ20" s="56">
        <v>237</v>
      </c>
      <c r="BA20" s="51" t="s">
        <v>80</v>
      </c>
      <c r="BB20" s="135">
        <v>45.7</v>
      </c>
    </row>
    <row r="21" spans="1:54" ht="15" customHeight="1">
      <c r="A21" s="384"/>
      <c r="B21" s="390"/>
      <c r="C21" s="390"/>
      <c r="D21" s="390"/>
      <c r="E21" s="387"/>
      <c r="F21" s="386"/>
      <c r="G21" s="388"/>
      <c r="H21" s="393"/>
      <c r="I21" s="392"/>
      <c r="J21" s="394"/>
      <c r="K21" s="393"/>
      <c r="L21" s="392"/>
      <c r="M21" s="394"/>
      <c r="N21" s="393"/>
      <c r="O21" s="392"/>
      <c r="P21" s="392"/>
      <c r="Q21" s="410"/>
      <c r="R21" s="411"/>
      <c r="S21" s="412"/>
      <c r="T21" s="389"/>
      <c r="U21" s="390"/>
      <c r="V21" s="390"/>
      <c r="W21" s="384"/>
      <c r="X21" s="386"/>
      <c r="Y21" s="386"/>
      <c r="Z21" s="386"/>
      <c r="AA21" s="397"/>
      <c r="AB21" s="396"/>
      <c r="AC21" s="398"/>
      <c r="AD21" s="397"/>
      <c r="AE21" s="396"/>
      <c r="AF21" s="398"/>
      <c r="AG21" s="396"/>
      <c r="AH21" s="396"/>
      <c r="AI21" s="398"/>
      <c r="AJ21" s="384"/>
      <c r="AK21" s="390"/>
      <c r="AL21" s="390"/>
      <c r="AM21" s="390"/>
      <c r="AN21" s="389"/>
      <c r="AO21" s="390"/>
      <c r="AP21" s="391"/>
      <c r="AQ21" s="389"/>
      <c r="AR21" s="390"/>
      <c r="AS21" s="391"/>
      <c r="AT21" s="389"/>
      <c r="AU21" s="390"/>
      <c r="AV21" s="391"/>
      <c r="AW21" s="389"/>
      <c r="AX21" s="390"/>
      <c r="AY21" s="391"/>
      <c r="AZ21" s="389"/>
      <c r="BA21" s="390"/>
      <c r="BB21" s="395"/>
    </row>
    <row r="22" spans="1:54" ht="15" customHeight="1">
      <c r="A22" s="384"/>
      <c r="B22" s="369">
        <f>$B$94</f>
        <v>47500</v>
      </c>
      <c r="C22" s="369"/>
      <c r="D22" s="47">
        <f t="shared" ref="D22" si="47">B22*D20</f>
        <v>2208750</v>
      </c>
      <c r="E22" s="371">
        <v>44500</v>
      </c>
      <c r="F22" s="372"/>
      <c r="G22" s="34">
        <f t="shared" ref="G22" si="48">G20*E22</f>
        <v>2144900</v>
      </c>
      <c r="H22" s="58">
        <v>50500</v>
      </c>
      <c r="I22" s="88"/>
      <c r="J22" s="89">
        <f t="shared" ref="J22" si="49">H22*J20</f>
        <v>2292700</v>
      </c>
      <c r="K22" s="373">
        <v>51500</v>
      </c>
      <c r="L22" s="370"/>
      <c r="M22" s="89">
        <f t="shared" ref="M22" si="50">K22*M20</f>
        <v>2363850</v>
      </c>
      <c r="N22" s="373">
        <v>52500</v>
      </c>
      <c r="O22" s="370"/>
      <c r="P22" s="88">
        <f t="shared" ref="P22" si="51">N22*P20</f>
        <v>2499000</v>
      </c>
      <c r="Q22" s="410"/>
      <c r="R22" s="411"/>
      <c r="S22" s="412"/>
      <c r="T22" s="368">
        <f>T94</f>
        <v>48000</v>
      </c>
      <c r="U22" s="369"/>
      <c r="V22" s="47">
        <f t="shared" ref="V22" si="52">T22*V20</f>
        <v>2337600</v>
      </c>
      <c r="W22" s="384"/>
      <c r="X22" s="372">
        <v>39500</v>
      </c>
      <c r="Y22" s="372"/>
      <c r="Z22" s="32">
        <f t="shared" ref="Z22" si="53">X22*Z20</f>
        <v>4088250</v>
      </c>
      <c r="AA22" s="399">
        <v>50000</v>
      </c>
      <c r="AB22" s="382"/>
      <c r="AC22" s="101">
        <f t="shared" ref="AC22" si="54">AC20*AA22</f>
        <v>3605000</v>
      </c>
      <c r="AD22" s="399">
        <v>49500</v>
      </c>
      <c r="AE22" s="382"/>
      <c r="AF22" s="116">
        <f t="shared" ref="AF22" si="55">AD22*AF20</f>
        <v>3573900</v>
      </c>
      <c r="AG22" s="382">
        <v>42500</v>
      </c>
      <c r="AH22" s="382"/>
      <c r="AI22" s="116">
        <f t="shared" ref="AI22" si="56">AG22*AI20</f>
        <v>4335000</v>
      </c>
      <c r="AJ22" s="384"/>
      <c r="AK22" s="369">
        <f>$AK$94</f>
        <v>47500</v>
      </c>
      <c r="AL22" s="369"/>
      <c r="AM22" s="47">
        <f t="shared" ref="AM22" si="57">AK22*AM20</f>
        <v>2308500</v>
      </c>
      <c r="AN22" s="368">
        <f>AN94</f>
        <v>52500</v>
      </c>
      <c r="AO22" s="369"/>
      <c r="AP22" s="61">
        <f t="shared" ref="AP22" si="58">AP20*AN22</f>
        <v>3995250</v>
      </c>
      <c r="AQ22" s="35">
        <f>$AQ$94</f>
        <v>55500</v>
      </c>
      <c r="AR22" s="47"/>
      <c r="AS22" s="61">
        <f t="shared" ref="AS22" si="59">AQ22*AS20</f>
        <v>2680650</v>
      </c>
      <c r="AT22" s="35">
        <f>AT94</f>
        <v>54000</v>
      </c>
      <c r="AU22" s="47"/>
      <c r="AV22" s="61">
        <f t="shared" ref="AV22" si="60">AT22*AV20</f>
        <v>3785400</v>
      </c>
      <c r="AW22" s="35">
        <f>$AW$94</f>
        <v>56000</v>
      </c>
      <c r="AX22" s="47"/>
      <c r="AY22" s="61">
        <f t="shared" ref="AY22" si="61">AW22*AY20</f>
        <v>3908800</v>
      </c>
      <c r="AZ22" s="368">
        <f>$AZ$94</f>
        <v>47500</v>
      </c>
      <c r="BA22" s="369"/>
      <c r="BB22" s="129">
        <f t="shared" ref="BB22" si="62">AZ22*BB20</f>
        <v>2170750</v>
      </c>
    </row>
    <row r="23" spans="1:54" ht="15" customHeight="1">
      <c r="A23" s="385"/>
      <c r="B23" s="48" t="s">
        <v>27</v>
      </c>
      <c r="C23" s="48"/>
      <c r="D23" s="49" t="s">
        <v>84</v>
      </c>
      <c r="E23" s="38" t="s">
        <v>71</v>
      </c>
      <c r="F23" s="36"/>
      <c r="G23" s="37" t="s">
        <v>84</v>
      </c>
      <c r="H23" s="59" t="s">
        <v>71</v>
      </c>
      <c r="I23" s="90"/>
      <c r="J23" s="91" t="s">
        <v>84</v>
      </c>
      <c r="K23" s="59" t="s">
        <v>71</v>
      </c>
      <c r="L23" s="90"/>
      <c r="M23" s="91" t="s">
        <v>84</v>
      </c>
      <c r="N23" s="59" t="s">
        <v>71</v>
      </c>
      <c r="O23" s="90"/>
      <c r="P23" s="91" t="s">
        <v>84</v>
      </c>
      <c r="Q23" s="499"/>
      <c r="R23" s="500"/>
      <c r="S23" s="501"/>
      <c r="T23" s="39" t="s">
        <v>27</v>
      </c>
      <c r="U23" s="48"/>
      <c r="V23" s="49" t="s">
        <v>84</v>
      </c>
      <c r="W23" s="385"/>
      <c r="X23" s="36" t="s">
        <v>71</v>
      </c>
      <c r="Y23" s="36"/>
      <c r="Z23" s="37" t="s">
        <v>84</v>
      </c>
      <c r="AA23" s="117" t="s">
        <v>85</v>
      </c>
      <c r="AB23" s="102"/>
      <c r="AC23" s="110" t="s">
        <v>84</v>
      </c>
      <c r="AD23" s="117" t="s">
        <v>85</v>
      </c>
      <c r="AE23" s="102"/>
      <c r="AF23" s="118" t="s">
        <v>84</v>
      </c>
      <c r="AG23" s="102" t="s">
        <v>85</v>
      </c>
      <c r="AH23" s="102"/>
      <c r="AI23" s="110" t="s">
        <v>84</v>
      </c>
      <c r="AJ23" s="385"/>
      <c r="AK23" s="48" t="s">
        <v>27</v>
      </c>
      <c r="AL23" s="48"/>
      <c r="AM23" s="49" t="s">
        <v>84</v>
      </c>
      <c r="AN23" s="39" t="s">
        <v>27</v>
      </c>
      <c r="AO23" s="48"/>
      <c r="AP23" s="49" t="s">
        <v>84</v>
      </c>
      <c r="AQ23" s="39" t="s">
        <v>27</v>
      </c>
      <c r="AR23" s="48"/>
      <c r="AS23" s="49" t="s">
        <v>84</v>
      </c>
      <c r="AT23" s="39" t="s">
        <v>27</v>
      </c>
      <c r="AU23" s="48"/>
      <c r="AV23" s="49" t="s">
        <v>84</v>
      </c>
      <c r="AW23" s="39" t="s">
        <v>27</v>
      </c>
      <c r="AX23" s="48"/>
      <c r="AY23" s="49" t="s">
        <v>84</v>
      </c>
      <c r="AZ23" s="39" t="s">
        <v>27</v>
      </c>
      <c r="BA23" s="48"/>
      <c r="BB23" s="130" t="s">
        <v>84</v>
      </c>
    </row>
    <row r="24" spans="1:54" ht="15" customHeight="1">
      <c r="A24" s="383">
        <v>12</v>
      </c>
      <c r="B24" s="50">
        <v>71</v>
      </c>
      <c r="C24" s="51" t="s">
        <v>80</v>
      </c>
      <c r="D24" s="52">
        <v>46.5</v>
      </c>
      <c r="E24" s="53">
        <v>72</v>
      </c>
      <c r="F24" s="54" t="s">
        <v>80</v>
      </c>
      <c r="G24" s="55">
        <v>48.2</v>
      </c>
      <c r="H24" s="53">
        <v>73</v>
      </c>
      <c r="I24" s="54" t="s">
        <v>80</v>
      </c>
      <c r="J24" s="63">
        <v>45.4</v>
      </c>
      <c r="K24" s="407" t="s">
        <v>83</v>
      </c>
      <c r="L24" s="408"/>
      <c r="M24" s="409"/>
      <c r="N24" s="53">
        <v>75</v>
      </c>
      <c r="O24" s="54" t="s">
        <v>80</v>
      </c>
      <c r="P24" s="55">
        <v>47.6</v>
      </c>
      <c r="Q24" s="56">
        <v>76</v>
      </c>
      <c r="R24" s="51" t="s">
        <v>81</v>
      </c>
      <c r="S24" s="60">
        <v>78.099999999999994</v>
      </c>
      <c r="T24" s="56">
        <v>77</v>
      </c>
      <c r="U24" s="51" t="s">
        <v>80</v>
      </c>
      <c r="V24" s="52">
        <v>48.7</v>
      </c>
      <c r="W24" s="383">
        <v>12</v>
      </c>
      <c r="X24" s="73">
        <v>146</v>
      </c>
      <c r="Y24" s="54" t="s">
        <v>82</v>
      </c>
      <c r="Z24" s="63">
        <v>103.5</v>
      </c>
      <c r="AA24" s="53">
        <v>147</v>
      </c>
      <c r="AB24" s="54" t="s">
        <v>81</v>
      </c>
      <c r="AC24" s="55">
        <v>72.099999999999994</v>
      </c>
      <c r="AD24" s="56">
        <v>148</v>
      </c>
      <c r="AE24" s="51" t="s">
        <v>81</v>
      </c>
      <c r="AF24" s="60">
        <v>72.2</v>
      </c>
      <c r="AG24" s="73">
        <v>149</v>
      </c>
      <c r="AH24" s="54" t="s">
        <v>82</v>
      </c>
      <c r="AI24" s="55">
        <v>102</v>
      </c>
      <c r="AJ24" s="383">
        <v>12</v>
      </c>
      <c r="AK24" s="50">
        <v>226</v>
      </c>
      <c r="AL24" s="51" t="s">
        <v>80</v>
      </c>
      <c r="AM24" s="52">
        <v>48.6</v>
      </c>
      <c r="AN24" s="56">
        <v>227</v>
      </c>
      <c r="AO24" s="51" t="s">
        <v>81</v>
      </c>
      <c r="AP24" s="60">
        <v>76.099999999999994</v>
      </c>
      <c r="AQ24" s="56">
        <v>228</v>
      </c>
      <c r="AR24" s="51" t="s">
        <v>80</v>
      </c>
      <c r="AS24" s="60">
        <v>48.3</v>
      </c>
      <c r="AT24" s="56">
        <v>229</v>
      </c>
      <c r="AU24" s="51" t="s">
        <v>81</v>
      </c>
      <c r="AV24" s="60">
        <v>70.099999999999994</v>
      </c>
      <c r="AW24" s="407" t="s">
        <v>83</v>
      </c>
      <c r="AX24" s="408"/>
      <c r="AY24" s="409"/>
      <c r="AZ24" s="56">
        <v>231</v>
      </c>
      <c r="BA24" s="51" t="s">
        <v>80</v>
      </c>
      <c r="BB24" s="135">
        <v>45.7</v>
      </c>
    </row>
    <row r="25" spans="1:54">
      <c r="A25" s="384"/>
      <c r="B25" s="390"/>
      <c r="C25" s="390"/>
      <c r="D25" s="390"/>
      <c r="E25" s="387"/>
      <c r="F25" s="386"/>
      <c r="G25" s="388"/>
      <c r="H25" s="387"/>
      <c r="I25" s="386"/>
      <c r="J25" s="386"/>
      <c r="K25" s="410"/>
      <c r="L25" s="411"/>
      <c r="M25" s="412"/>
      <c r="N25" s="387"/>
      <c r="O25" s="386"/>
      <c r="P25" s="388"/>
      <c r="Q25" s="389"/>
      <c r="R25" s="390"/>
      <c r="S25" s="391"/>
      <c r="T25" s="389"/>
      <c r="U25" s="390"/>
      <c r="V25" s="390"/>
      <c r="W25" s="384"/>
      <c r="X25" s="386"/>
      <c r="Y25" s="386"/>
      <c r="Z25" s="386"/>
      <c r="AA25" s="387"/>
      <c r="AB25" s="386"/>
      <c r="AC25" s="388"/>
      <c r="AD25" s="389"/>
      <c r="AE25" s="390"/>
      <c r="AF25" s="391"/>
      <c r="AG25" s="386"/>
      <c r="AH25" s="386"/>
      <c r="AI25" s="388"/>
      <c r="AJ25" s="384"/>
      <c r="AK25" s="390"/>
      <c r="AL25" s="390"/>
      <c r="AM25" s="390"/>
      <c r="AN25" s="389"/>
      <c r="AO25" s="390"/>
      <c r="AP25" s="391"/>
      <c r="AQ25" s="389"/>
      <c r="AR25" s="390"/>
      <c r="AS25" s="391"/>
      <c r="AT25" s="389"/>
      <c r="AU25" s="390"/>
      <c r="AV25" s="391"/>
      <c r="AW25" s="410"/>
      <c r="AX25" s="411"/>
      <c r="AY25" s="412"/>
      <c r="AZ25" s="389"/>
      <c r="BA25" s="390"/>
      <c r="BB25" s="395"/>
    </row>
    <row r="26" spans="1:54">
      <c r="A26" s="384"/>
      <c r="B26" s="369">
        <f>$B$94</f>
        <v>47500</v>
      </c>
      <c r="C26" s="369"/>
      <c r="D26" s="47">
        <f t="shared" ref="D26" si="63">B26*D24</f>
        <v>2208750</v>
      </c>
      <c r="E26" s="371">
        <v>48000</v>
      </c>
      <c r="F26" s="372"/>
      <c r="G26" s="34">
        <f t="shared" ref="G26" si="64">G24*E26</f>
        <v>2313600</v>
      </c>
      <c r="H26" s="371">
        <v>33364.620000000003</v>
      </c>
      <c r="I26" s="372"/>
      <c r="J26" s="32">
        <f t="shared" ref="J26" si="65">H26*J24</f>
        <v>1514753.7479999999</v>
      </c>
      <c r="K26" s="410"/>
      <c r="L26" s="411"/>
      <c r="M26" s="412"/>
      <c r="N26" s="371">
        <v>46500</v>
      </c>
      <c r="O26" s="372"/>
      <c r="P26" s="34">
        <f t="shared" ref="P26" si="66">N26*P24</f>
        <v>2213400</v>
      </c>
      <c r="Q26" s="368">
        <f>$Q$94</f>
        <v>52000</v>
      </c>
      <c r="R26" s="369"/>
      <c r="S26" s="61">
        <f t="shared" ref="S26" si="67">Q26*S24</f>
        <v>4061200</v>
      </c>
      <c r="T26" s="368">
        <f>$T$94</f>
        <v>48000</v>
      </c>
      <c r="U26" s="369"/>
      <c r="V26" s="47">
        <f t="shared" ref="V26" si="68">T26*V24</f>
        <v>2337600</v>
      </c>
      <c r="W26" s="384"/>
      <c r="X26" s="372">
        <v>40500</v>
      </c>
      <c r="Y26" s="372"/>
      <c r="Z26" s="32">
        <f t="shared" ref="Z26" si="69">X26*Z24</f>
        <v>4191750</v>
      </c>
      <c r="AA26" s="371">
        <v>47000</v>
      </c>
      <c r="AB26" s="372"/>
      <c r="AC26" s="34">
        <f t="shared" ref="AC26" si="70">AC24*AA26</f>
        <v>3388700</v>
      </c>
      <c r="AD26" s="368">
        <f>$AD$94</f>
        <v>55000</v>
      </c>
      <c r="AE26" s="369"/>
      <c r="AF26" s="61">
        <f t="shared" ref="AF26" si="71">AD26*AF24</f>
        <v>3971000</v>
      </c>
      <c r="AG26" s="372">
        <v>42000</v>
      </c>
      <c r="AH26" s="372"/>
      <c r="AI26" s="34">
        <f t="shared" ref="AI26" si="72">AG26*AI24</f>
        <v>4284000</v>
      </c>
      <c r="AJ26" s="384"/>
      <c r="AK26" s="369">
        <f>$AK$94</f>
        <v>47500</v>
      </c>
      <c r="AL26" s="369"/>
      <c r="AM26" s="47">
        <f t="shared" ref="AM26" si="73">AK26*AM24</f>
        <v>2308500</v>
      </c>
      <c r="AN26" s="368">
        <f>AN94</f>
        <v>52500</v>
      </c>
      <c r="AO26" s="369"/>
      <c r="AP26" s="61">
        <f t="shared" ref="AP26" si="74">AP24*AN26</f>
        <v>3995250</v>
      </c>
      <c r="AQ26" s="35">
        <f>AQ94</f>
        <v>55500</v>
      </c>
      <c r="AR26" s="47"/>
      <c r="AS26" s="61">
        <f t="shared" ref="AS26" si="75">AQ26*AS24</f>
        <v>2680650</v>
      </c>
      <c r="AT26" s="35">
        <f>AT94</f>
        <v>54000</v>
      </c>
      <c r="AU26" s="47"/>
      <c r="AV26" s="61">
        <f t="shared" ref="AV26" si="76">AT26*AV24</f>
        <v>3785400</v>
      </c>
      <c r="AW26" s="410"/>
      <c r="AX26" s="411"/>
      <c r="AY26" s="412"/>
      <c r="AZ26" s="368">
        <f>$AZ$94</f>
        <v>47500</v>
      </c>
      <c r="BA26" s="369"/>
      <c r="BB26" s="129">
        <f t="shared" ref="BB26" si="77">AZ26*BB24</f>
        <v>2170750</v>
      </c>
    </row>
    <row r="27" spans="1:54">
      <c r="A27" s="385"/>
      <c r="B27" s="48" t="s">
        <v>27</v>
      </c>
      <c r="C27" s="48"/>
      <c r="D27" s="49" t="s">
        <v>84</v>
      </c>
      <c r="E27" s="38" t="s">
        <v>71</v>
      </c>
      <c r="F27" s="36"/>
      <c r="G27" s="37" t="s">
        <v>84</v>
      </c>
      <c r="H27" s="38" t="s">
        <v>71</v>
      </c>
      <c r="I27" s="36"/>
      <c r="J27" s="37" t="s">
        <v>84</v>
      </c>
      <c r="K27" s="499"/>
      <c r="L27" s="500"/>
      <c r="M27" s="501"/>
      <c r="N27" s="38" t="s">
        <v>71</v>
      </c>
      <c r="O27" s="36"/>
      <c r="P27" s="37" t="s">
        <v>84</v>
      </c>
      <c r="Q27" s="39" t="s">
        <v>27</v>
      </c>
      <c r="R27" s="48"/>
      <c r="S27" s="49" t="s">
        <v>84</v>
      </c>
      <c r="T27" s="39" t="s">
        <v>27</v>
      </c>
      <c r="U27" s="48"/>
      <c r="V27" s="49" t="s">
        <v>84</v>
      </c>
      <c r="W27" s="385"/>
      <c r="X27" s="36" t="s">
        <v>71</v>
      </c>
      <c r="Y27" s="36"/>
      <c r="Z27" s="37" t="s">
        <v>84</v>
      </c>
      <c r="AA27" s="38" t="s">
        <v>71</v>
      </c>
      <c r="AB27" s="36"/>
      <c r="AC27" s="72" t="s">
        <v>84</v>
      </c>
      <c r="AD27" s="39" t="s">
        <v>27</v>
      </c>
      <c r="AE27" s="48"/>
      <c r="AF27" s="119" t="s">
        <v>84</v>
      </c>
      <c r="AG27" s="36" t="s">
        <v>71</v>
      </c>
      <c r="AH27" s="36"/>
      <c r="AI27" s="37" t="s">
        <v>84</v>
      </c>
      <c r="AJ27" s="385"/>
      <c r="AK27" s="48" t="s">
        <v>27</v>
      </c>
      <c r="AL27" s="48"/>
      <c r="AM27" s="49" t="s">
        <v>84</v>
      </c>
      <c r="AN27" s="39" t="s">
        <v>27</v>
      </c>
      <c r="AO27" s="48"/>
      <c r="AP27" s="49" t="s">
        <v>84</v>
      </c>
      <c r="AQ27" s="39" t="s">
        <v>27</v>
      </c>
      <c r="AR27" s="48"/>
      <c r="AS27" s="49" t="s">
        <v>84</v>
      </c>
      <c r="AT27" s="39" t="s">
        <v>27</v>
      </c>
      <c r="AU27" s="48"/>
      <c r="AV27" s="49" t="s">
        <v>84</v>
      </c>
      <c r="AW27" s="499"/>
      <c r="AX27" s="500"/>
      <c r="AY27" s="501"/>
      <c r="AZ27" s="39" t="s">
        <v>27</v>
      </c>
      <c r="BA27" s="48"/>
      <c r="BB27" s="130" t="s">
        <v>84</v>
      </c>
    </row>
    <row r="28" spans="1:54">
      <c r="A28" s="383">
        <v>11</v>
      </c>
      <c r="B28" s="50">
        <v>64</v>
      </c>
      <c r="C28" s="51" t="s">
        <v>80</v>
      </c>
      <c r="D28" s="52">
        <v>46.5</v>
      </c>
      <c r="E28" s="53">
        <v>65</v>
      </c>
      <c r="F28" s="54" t="s">
        <v>80</v>
      </c>
      <c r="G28" s="55">
        <v>48.2</v>
      </c>
      <c r="H28" s="53">
        <v>66</v>
      </c>
      <c r="I28" s="54" t="s">
        <v>80</v>
      </c>
      <c r="J28" s="55">
        <v>45.4</v>
      </c>
      <c r="K28" s="56">
        <v>67</v>
      </c>
      <c r="L28" s="51" t="s">
        <v>80</v>
      </c>
      <c r="M28" s="60">
        <v>45.9</v>
      </c>
      <c r="N28" s="53">
        <v>68</v>
      </c>
      <c r="O28" s="54" t="s">
        <v>80</v>
      </c>
      <c r="P28" s="55">
        <v>47.6</v>
      </c>
      <c r="Q28" s="56">
        <v>69</v>
      </c>
      <c r="R28" s="51" t="s">
        <v>81</v>
      </c>
      <c r="S28" s="60">
        <v>78.099999999999994</v>
      </c>
      <c r="T28" s="56">
        <v>70</v>
      </c>
      <c r="U28" s="51" t="s">
        <v>80</v>
      </c>
      <c r="V28" s="52">
        <v>48.7</v>
      </c>
      <c r="W28" s="383">
        <v>11</v>
      </c>
      <c r="X28" s="408" t="s">
        <v>83</v>
      </c>
      <c r="Y28" s="408"/>
      <c r="Z28" s="409"/>
      <c r="AA28" s="53">
        <v>143</v>
      </c>
      <c r="AB28" s="54" t="s">
        <v>81</v>
      </c>
      <c r="AC28" s="55">
        <v>72.099999999999994</v>
      </c>
      <c r="AD28" s="73">
        <v>144</v>
      </c>
      <c r="AE28" s="54" t="s">
        <v>81</v>
      </c>
      <c r="AF28" s="55">
        <v>72.2</v>
      </c>
      <c r="AG28" s="73">
        <v>145</v>
      </c>
      <c r="AH28" s="54" t="s">
        <v>82</v>
      </c>
      <c r="AI28" s="55">
        <v>102</v>
      </c>
      <c r="AJ28" s="383">
        <v>11</v>
      </c>
      <c r="AK28" s="50">
        <v>220</v>
      </c>
      <c r="AL28" s="51" t="s">
        <v>80</v>
      </c>
      <c r="AM28" s="52">
        <v>48.6</v>
      </c>
      <c r="AN28" s="56">
        <v>221</v>
      </c>
      <c r="AO28" s="51" t="s">
        <v>81</v>
      </c>
      <c r="AP28" s="60">
        <v>76.099999999999994</v>
      </c>
      <c r="AQ28" s="56">
        <v>222</v>
      </c>
      <c r="AR28" s="51" t="s">
        <v>80</v>
      </c>
      <c r="AS28" s="60">
        <v>48.3</v>
      </c>
      <c r="AT28" s="56">
        <v>223</v>
      </c>
      <c r="AU28" s="51" t="s">
        <v>81</v>
      </c>
      <c r="AV28" s="60">
        <v>70.099999999999994</v>
      </c>
      <c r="AW28" s="57">
        <v>224</v>
      </c>
      <c r="AX28" s="85" t="s">
        <v>81</v>
      </c>
      <c r="AY28" s="86">
        <v>69.8</v>
      </c>
      <c r="AZ28" s="56">
        <v>225</v>
      </c>
      <c r="BA28" s="51" t="s">
        <v>80</v>
      </c>
      <c r="BB28" s="135">
        <v>45.7</v>
      </c>
    </row>
    <row r="29" spans="1:54">
      <c r="A29" s="384"/>
      <c r="B29" s="390"/>
      <c r="C29" s="390"/>
      <c r="D29" s="390"/>
      <c r="E29" s="387"/>
      <c r="F29" s="386"/>
      <c r="G29" s="388"/>
      <c r="H29" s="387"/>
      <c r="I29" s="386"/>
      <c r="J29" s="388"/>
      <c r="K29" s="389"/>
      <c r="L29" s="390"/>
      <c r="M29" s="391"/>
      <c r="N29" s="387"/>
      <c r="O29" s="386"/>
      <c r="P29" s="388"/>
      <c r="Q29" s="389"/>
      <c r="R29" s="390"/>
      <c r="S29" s="391"/>
      <c r="T29" s="389"/>
      <c r="U29" s="390"/>
      <c r="V29" s="390"/>
      <c r="W29" s="384"/>
      <c r="X29" s="411"/>
      <c r="Y29" s="411"/>
      <c r="Z29" s="412"/>
      <c r="AA29" s="387"/>
      <c r="AB29" s="386"/>
      <c r="AC29" s="388"/>
      <c r="AD29" s="386"/>
      <c r="AE29" s="386"/>
      <c r="AF29" s="388"/>
      <c r="AG29" s="386"/>
      <c r="AH29" s="386"/>
      <c r="AI29" s="388"/>
      <c r="AJ29" s="384"/>
      <c r="AK29" s="390"/>
      <c r="AL29" s="390"/>
      <c r="AM29" s="390"/>
      <c r="AN29" s="389"/>
      <c r="AO29" s="390"/>
      <c r="AP29" s="391"/>
      <c r="AQ29" s="389"/>
      <c r="AR29" s="390"/>
      <c r="AS29" s="391"/>
      <c r="AT29" s="389"/>
      <c r="AU29" s="390"/>
      <c r="AV29" s="391"/>
      <c r="AW29" s="393"/>
      <c r="AX29" s="392"/>
      <c r="AY29" s="394"/>
      <c r="AZ29" s="389"/>
      <c r="BA29" s="390"/>
      <c r="BB29" s="395"/>
    </row>
    <row r="30" spans="1:54">
      <c r="A30" s="384"/>
      <c r="B30" s="369">
        <f>$B$94</f>
        <v>47500</v>
      </c>
      <c r="C30" s="369"/>
      <c r="D30" s="47">
        <f t="shared" ref="D30" si="78">B30*D28</f>
        <v>2208750</v>
      </c>
      <c r="E30" s="371">
        <v>43000</v>
      </c>
      <c r="F30" s="372"/>
      <c r="G30" s="34">
        <f t="shared" ref="G30" si="79">G28*E30</f>
        <v>2072600</v>
      </c>
      <c r="H30" s="371">
        <v>48000</v>
      </c>
      <c r="I30" s="372"/>
      <c r="J30" s="34">
        <f t="shared" ref="J30" si="80">H30*J28</f>
        <v>2179200</v>
      </c>
      <c r="K30" s="368">
        <f>K94</f>
        <v>56500</v>
      </c>
      <c r="L30" s="369"/>
      <c r="M30" s="61">
        <f t="shared" ref="M30" si="81">K30*M28</f>
        <v>2593350</v>
      </c>
      <c r="N30" s="371">
        <v>48000</v>
      </c>
      <c r="O30" s="372"/>
      <c r="P30" s="34">
        <f t="shared" ref="P30" si="82">N30*P28</f>
        <v>2284800</v>
      </c>
      <c r="Q30" s="368">
        <f>$Q$94</f>
        <v>52000</v>
      </c>
      <c r="R30" s="369"/>
      <c r="S30" s="61">
        <f t="shared" ref="S30" si="83">Q30*S28</f>
        <v>4061200</v>
      </c>
      <c r="T30" s="368">
        <f>$T$94</f>
        <v>48000</v>
      </c>
      <c r="U30" s="369"/>
      <c r="V30" s="47">
        <f t="shared" ref="V30" si="84">T30*V28</f>
        <v>2337600</v>
      </c>
      <c r="W30" s="384"/>
      <c r="X30" s="411"/>
      <c r="Y30" s="411"/>
      <c r="Z30" s="412"/>
      <c r="AA30" s="371">
        <v>46000</v>
      </c>
      <c r="AB30" s="372"/>
      <c r="AC30" s="34">
        <f t="shared" ref="AC30" si="85">AC28*AA30</f>
        <v>3316600</v>
      </c>
      <c r="AD30" s="372">
        <v>47000</v>
      </c>
      <c r="AE30" s="372"/>
      <c r="AF30" s="34">
        <f t="shared" ref="AF30" si="86">AD30*AF28</f>
        <v>3393400</v>
      </c>
      <c r="AG30" s="372">
        <v>42000</v>
      </c>
      <c r="AH30" s="372"/>
      <c r="AI30" s="34">
        <f t="shared" ref="AI30" si="87">AG30*AI28</f>
        <v>4284000</v>
      </c>
      <c r="AJ30" s="384"/>
      <c r="AK30" s="369">
        <f>$AK$94</f>
        <v>47500</v>
      </c>
      <c r="AL30" s="369"/>
      <c r="AM30" s="47">
        <f t="shared" ref="AM30" si="88">AK30*AM28</f>
        <v>2308500</v>
      </c>
      <c r="AN30" s="368">
        <f>AN94</f>
        <v>52500</v>
      </c>
      <c r="AO30" s="369"/>
      <c r="AP30" s="61">
        <f t="shared" ref="AP30" si="89">AP28*AN30</f>
        <v>3995250</v>
      </c>
      <c r="AQ30" s="35">
        <f>AQ94</f>
        <v>55500</v>
      </c>
      <c r="AR30" s="47"/>
      <c r="AS30" s="61">
        <f t="shared" ref="AS30" si="90">AQ30*AS28</f>
        <v>2680650</v>
      </c>
      <c r="AT30" s="35">
        <f>$AT$94</f>
        <v>54000</v>
      </c>
      <c r="AU30" s="47"/>
      <c r="AV30" s="61">
        <f t="shared" ref="AV30" si="91">AT30*AV28</f>
        <v>3785400</v>
      </c>
      <c r="AW30" s="58">
        <v>50500</v>
      </c>
      <c r="AX30" s="88"/>
      <c r="AY30" s="89">
        <f t="shared" ref="AY30" si="92">AW30*AY28</f>
        <v>3524900</v>
      </c>
      <c r="AZ30" s="368">
        <f>$AZ$94</f>
        <v>47500</v>
      </c>
      <c r="BA30" s="369"/>
      <c r="BB30" s="129">
        <f t="shared" ref="BB30" si="93">AZ30*BB28</f>
        <v>2170750</v>
      </c>
    </row>
    <row r="31" spans="1:54">
      <c r="A31" s="385"/>
      <c r="B31" s="48" t="s">
        <v>27</v>
      </c>
      <c r="C31" s="48"/>
      <c r="D31" s="49" t="s">
        <v>84</v>
      </c>
      <c r="E31" s="38" t="s">
        <v>71</v>
      </c>
      <c r="F31" s="36"/>
      <c r="G31" s="37" t="s">
        <v>84</v>
      </c>
      <c r="H31" s="38" t="s">
        <v>71</v>
      </c>
      <c r="I31" s="36"/>
      <c r="J31" s="37" t="s">
        <v>84</v>
      </c>
      <c r="K31" s="39" t="s">
        <v>27</v>
      </c>
      <c r="L31" s="48"/>
      <c r="M31" s="49" t="s">
        <v>84</v>
      </c>
      <c r="N31" s="38" t="s">
        <v>71</v>
      </c>
      <c r="O31" s="36"/>
      <c r="P31" s="37" t="s">
        <v>84</v>
      </c>
      <c r="Q31" s="39" t="s">
        <v>27</v>
      </c>
      <c r="R31" s="48"/>
      <c r="S31" s="49" t="s">
        <v>84</v>
      </c>
      <c r="T31" s="39" t="s">
        <v>27</v>
      </c>
      <c r="U31" s="48"/>
      <c r="V31" s="49" t="s">
        <v>84</v>
      </c>
      <c r="W31" s="385"/>
      <c r="X31" s="500"/>
      <c r="Y31" s="500"/>
      <c r="Z31" s="501"/>
      <c r="AA31" s="38" t="s">
        <v>71</v>
      </c>
      <c r="AB31" s="36"/>
      <c r="AC31" s="72" t="s">
        <v>84</v>
      </c>
      <c r="AD31" s="36" t="s">
        <v>71</v>
      </c>
      <c r="AE31" s="36"/>
      <c r="AF31" s="37" t="s">
        <v>84</v>
      </c>
      <c r="AG31" s="36" t="s">
        <v>71</v>
      </c>
      <c r="AH31" s="36"/>
      <c r="AI31" s="37" t="s">
        <v>84</v>
      </c>
      <c r="AJ31" s="385"/>
      <c r="AK31" s="48" t="s">
        <v>27</v>
      </c>
      <c r="AL31" s="48"/>
      <c r="AM31" s="49" t="s">
        <v>84</v>
      </c>
      <c r="AN31" s="39" t="s">
        <v>27</v>
      </c>
      <c r="AO31" s="48"/>
      <c r="AP31" s="49" t="s">
        <v>84</v>
      </c>
      <c r="AQ31" s="39" t="s">
        <v>27</v>
      </c>
      <c r="AR31" s="48"/>
      <c r="AS31" s="49" t="s">
        <v>84</v>
      </c>
      <c r="AT31" s="39" t="s">
        <v>27</v>
      </c>
      <c r="AU31" s="48"/>
      <c r="AV31" s="49" t="s">
        <v>84</v>
      </c>
      <c r="AW31" s="59" t="s">
        <v>71</v>
      </c>
      <c r="AX31" s="90"/>
      <c r="AY31" s="91" t="s">
        <v>84</v>
      </c>
      <c r="AZ31" s="39" t="s">
        <v>27</v>
      </c>
      <c r="BA31" s="48"/>
      <c r="BB31" s="130" t="s">
        <v>84</v>
      </c>
    </row>
    <row r="32" spans="1:54">
      <c r="A32" s="383">
        <v>10</v>
      </c>
      <c r="B32" s="50">
        <v>57</v>
      </c>
      <c r="C32" s="51" t="s">
        <v>80</v>
      </c>
      <c r="D32" s="52">
        <v>46.5</v>
      </c>
      <c r="E32" s="56">
        <v>58</v>
      </c>
      <c r="F32" s="51" t="s">
        <v>80</v>
      </c>
      <c r="G32" s="60">
        <v>48.2</v>
      </c>
      <c r="H32" s="56">
        <v>59</v>
      </c>
      <c r="I32" s="51" t="s">
        <v>80</v>
      </c>
      <c r="J32" s="60">
        <v>45.4</v>
      </c>
      <c r="K32" s="53">
        <v>60</v>
      </c>
      <c r="L32" s="54" t="s">
        <v>80</v>
      </c>
      <c r="M32" s="55">
        <v>45.9</v>
      </c>
      <c r="N32" s="53">
        <v>61</v>
      </c>
      <c r="O32" s="54" t="s">
        <v>80</v>
      </c>
      <c r="P32" s="55">
        <v>47.6</v>
      </c>
      <c r="Q32" s="56">
        <v>62</v>
      </c>
      <c r="R32" s="51" t="s">
        <v>81</v>
      </c>
      <c r="S32" s="60">
        <v>78.099999999999994</v>
      </c>
      <c r="T32" s="56">
        <v>63</v>
      </c>
      <c r="U32" s="51" t="s">
        <v>80</v>
      </c>
      <c r="V32" s="52">
        <v>48.7</v>
      </c>
      <c r="W32" s="383">
        <v>10</v>
      </c>
      <c r="X32" s="50">
        <v>138</v>
      </c>
      <c r="Y32" s="51" t="s">
        <v>82</v>
      </c>
      <c r="Z32" s="52">
        <v>103.5</v>
      </c>
      <c r="AA32" s="53">
        <v>139</v>
      </c>
      <c r="AB32" s="54" t="s">
        <v>81</v>
      </c>
      <c r="AC32" s="55">
        <v>72.099999999999994</v>
      </c>
      <c r="AD32" s="56">
        <v>140</v>
      </c>
      <c r="AE32" s="51" t="s">
        <v>81</v>
      </c>
      <c r="AF32" s="60">
        <v>72.2</v>
      </c>
      <c r="AG32" s="121">
        <v>141</v>
      </c>
      <c r="AH32" s="85" t="s">
        <v>82</v>
      </c>
      <c r="AI32" s="86">
        <v>102</v>
      </c>
      <c r="AJ32" s="383">
        <v>10</v>
      </c>
      <c r="AK32" s="50">
        <v>214</v>
      </c>
      <c r="AL32" s="51" t="s">
        <v>80</v>
      </c>
      <c r="AM32" s="52">
        <v>48.6</v>
      </c>
      <c r="AN32" s="56">
        <v>215</v>
      </c>
      <c r="AO32" s="51" t="s">
        <v>81</v>
      </c>
      <c r="AP32" s="60">
        <v>76.099999999999994</v>
      </c>
      <c r="AQ32" s="56">
        <v>216</v>
      </c>
      <c r="AR32" s="51" t="s">
        <v>80</v>
      </c>
      <c r="AS32" s="60">
        <v>48.3</v>
      </c>
      <c r="AT32" s="56">
        <v>217</v>
      </c>
      <c r="AU32" s="51" t="s">
        <v>81</v>
      </c>
      <c r="AV32" s="60">
        <v>70.099999999999994</v>
      </c>
      <c r="AW32" s="56">
        <v>218</v>
      </c>
      <c r="AX32" s="51" t="s">
        <v>81</v>
      </c>
      <c r="AY32" s="60">
        <v>69.8</v>
      </c>
      <c r="AZ32" s="56">
        <v>219</v>
      </c>
      <c r="BA32" s="51" t="s">
        <v>80</v>
      </c>
      <c r="BB32" s="135">
        <v>45.7</v>
      </c>
    </row>
    <row r="33" spans="1:54">
      <c r="A33" s="384"/>
      <c r="B33" s="390"/>
      <c r="C33" s="390"/>
      <c r="D33" s="390"/>
      <c r="E33" s="389"/>
      <c r="F33" s="390"/>
      <c r="G33" s="391"/>
      <c r="H33" s="389"/>
      <c r="I33" s="390"/>
      <c r="J33" s="391"/>
      <c r="K33" s="387"/>
      <c r="L33" s="386"/>
      <c r="M33" s="388"/>
      <c r="N33" s="387"/>
      <c r="O33" s="386"/>
      <c r="P33" s="388"/>
      <c r="Q33" s="389"/>
      <c r="R33" s="390"/>
      <c r="S33" s="391"/>
      <c r="T33" s="389"/>
      <c r="U33" s="390"/>
      <c r="V33" s="390"/>
      <c r="W33" s="384"/>
      <c r="X33" s="390"/>
      <c r="Y33" s="390"/>
      <c r="Z33" s="390"/>
      <c r="AA33" s="387"/>
      <c r="AB33" s="386"/>
      <c r="AC33" s="388"/>
      <c r="AD33" s="389"/>
      <c r="AE33" s="390"/>
      <c r="AF33" s="391"/>
      <c r="AG33" s="392"/>
      <c r="AH33" s="392"/>
      <c r="AI33" s="394"/>
      <c r="AJ33" s="384"/>
      <c r="AK33" s="390"/>
      <c r="AL33" s="390"/>
      <c r="AM33" s="390"/>
      <c r="AN33" s="389"/>
      <c r="AO33" s="390"/>
      <c r="AP33" s="391"/>
      <c r="AQ33" s="389"/>
      <c r="AR33" s="390"/>
      <c r="AS33" s="391"/>
      <c r="AT33" s="389"/>
      <c r="AU33" s="390"/>
      <c r="AV33" s="391"/>
      <c r="AW33" s="389"/>
      <c r="AX33" s="390"/>
      <c r="AY33" s="391"/>
      <c r="AZ33" s="389"/>
      <c r="BA33" s="390"/>
      <c r="BB33" s="395"/>
    </row>
    <row r="34" spans="1:54">
      <c r="A34" s="384"/>
      <c r="B34" s="369">
        <f>$B$94</f>
        <v>47500</v>
      </c>
      <c r="C34" s="369"/>
      <c r="D34" s="47">
        <f t="shared" ref="D34" si="94">B34*D32</f>
        <v>2208750</v>
      </c>
      <c r="E34" s="368">
        <f>$E$94</f>
        <v>54500</v>
      </c>
      <c r="F34" s="369"/>
      <c r="G34" s="61">
        <f t="shared" ref="G34" si="95">G32*E34</f>
        <v>2626900</v>
      </c>
      <c r="H34" s="35">
        <f>$H$94</f>
        <v>55500</v>
      </c>
      <c r="I34" s="47"/>
      <c r="J34" s="61">
        <f t="shared" ref="J34" si="96">H34*J32</f>
        <v>2519700</v>
      </c>
      <c r="K34" s="371">
        <v>46993.46</v>
      </c>
      <c r="L34" s="372"/>
      <c r="M34" s="34">
        <f t="shared" ref="M34" si="97">K34*M32</f>
        <v>2156999.8139999998</v>
      </c>
      <c r="N34" s="371">
        <v>49000</v>
      </c>
      <c r="O34" s="372"/>
      <c r="P34" s="34">
        <f t="shared" ref="P34" si="98">N34*P32</f>
        <v>2332400</v>
      </c>
      <c r="Q34" s="368">
        <f>$Q$94</f>
        <v>52000</v>
      </c>
      <c r="R34" s="369"/>
      <c r="S34" s="61">
        <f t="shared" ref="S34" si="99">Q34*S32</f>
        <v>4061200</v>
      </c>
      <c r="T34" s="368">
        <f>$T$94</f>
        <v>48000</v>
      </c>
      <c r="U34" s="369"/>
      <c r="V34" s="47">
        <f t="shared" ref="V34" si="100">T34*V32</f>
        <v>2337600</v>
      </c>
      <c r="W34" s="384"/>
      <c r="X34" s="47">
        <f>X94</f>
        <v>47000</v>
      </c>
      <c r="Y34" s="47"/>
      <c r="Z34" s="47">
        <f t="shared" ref="Z34" si="101">X34*Z32</f>
        <v>4864500</v>
      </c>
      <c r="AA34" s="371">
        <v>46000</v>
      </c>
      <c r="AB34" s="372"/>
      <c r="AC34" s="34">
        <f t="shared" ref="AC34" si="102">AC32*AA34</f>
        <v>3316600</v>
      </c>
      <c r="AD34" s="368">
        <f>$AD$94</f>
        <v>55000</v>
      </c>
      <c r="AE34" s="369"/>
      <c r="AF34" s="61">
        <f t="shared" ref="AF34" si="103">AD34*AF32</f>
        <v>3971000</v>
      </c>
      <c r="AG34" s="88">
        <v>42000</v>
      </c>
      <c r="AH34" s="88"/>
      <c r="AI34" s="89">
        <f t="shared" ref="AI34" si="104">AG34*AI32</f>
        <v>4284000</v>
      </c>
      <c r="AJ34" s="384"/>
      <c r="AK34" s="369">
        <f>$AK$94</f>
        <v>47500</v>
      </c>
      <c r="AL34" s="369"/>
      <c r="AM34" s="47">
        <f t="shared" ref="AM34" si="105">AK34*AM32</f>
        <v>2308500</v>
      </c>
      <c r="AN34" s="368">
        <f>AN94</f>
        <v>52500</v>
      </c>
      <c r="AO34" s="369"/>
      <c r="AP34" s="61">
        <f t="shared" ref="AP34" si="106">AP32*AN34</f>
        <v>3995250</v>
      </c>
      <c r="AQ34" s="35">
        <f>$AQ$94</f>
        <v>55500</v>
      </c>
      <c r="AR34" s="47"/>
      <c r="AS34" s="61">
        <f t="shared" ref="AS34" si="107">AQ34*AS32</f>
        <v>2680650</v>
      </c>
      <c r="AT34" s="35">
        <f>$AT$94</f>
        <v>54000</v>
      </c>
      <c r="AU34" s="47"/>
      <c r="AV34" s="61">
        <f t="shared" ref="AV34" si="108">AT34*AV32</f>
        <v>3785400</v>
      </c>
      <c r="AW34" s="35">
        <f>$AW$94</f>
        <v>56000</v>
      </c>
      <c r="AX34" s="47"/>
      <c r="AY34" s="61">
        <f t="shared" ref="AY34" si="109">AW34*AY32</f>
        <v>3908800</v>
      </c>
      <c r="AZ34" s="368">
        <f>$AZ$94</f>
        <v>47500</v>
      </c>
      <c r="BA34" s="369"/>
      <c r="BB34" s="129">
        <f t="shared" ref="BB34" si="110">AZ34*BB32</f>
        <v>2170750</v>
      </c>
    </row>
    <row r="35" spans="1:54" ht="15" customHeight="1">
      <c r="A35" s="385"/>
      <c r="B35" s="48" t="s">
        <v>27</v>
      </c>
      <c r="C35" s="48"/>
      <c r="D35" s="49" t="s">
        <v>84</v>
      </c>
      <c r="E35" s="39" t="s">
        <v>27</v>
      </c>
      <c r="F35" s="48"/>
      <c r="G35" s="49" t="s">
        <v>84</v>
      </c>
      <c r="H35" s="39" t="s">
        <v>27</v>
      </c>
      <c r="I35" s="48"/>
      <c r="J35" s="49" t="s">
        <v>84</v>
      </c>
      <c r="K35" s="38" t="s">
        <v>71</v>
      </c>
      <c r="L35" s="36"/>
      <c r="M35" s="37" t="s">
        <v>84</v>
      </c>
      <c r="N35" s="38" t="s">
        <v>71</v>
      </c>
      <c r="O35" s="36"/>
      <c r="P35" s="37" t="s">
        <v>84</v>
      </c>
      <c r="Q35" s="39" t="s">
        <v>27</v>
      </c>
      <c r="R35" s="48"/>
      <c r="S35" s="49" t="s">
        <v>84</v>
      </c>
      <c r="T35" s="39" t="s">
        <v>27</v>
      </c>
      <c r="U35" s="48"/>
      <c r="V35" s="49" t="s">
        <v>84</v>
      </c>
      <c r="W35" s="385"/>
      <c r="X35" s="48" t="s">
        <v>27</v>
      </c>
      <c r="Y35" s="48"/>
      <c r="Z35" s="49" t="s">
        <v>84</v>
      </c>
      <c r="AA35" s="38" t="s">
        <v>71</v>
      </c>
      <c r="AB35" s="36"/>
      <c r="AC35" s="72" t="s">
        <v>84</v>
      </c>
      <c r="AD35" s="39" t="s">
        <v>27</v>
      </c>
      <c r="AE35" s="48"/>
      <c r="AF35" s="119" t="s">
        <v>84</v>
      </c>
      <c r="AG35" s="90" t="s">
        <v>71</v>
      </c>
      <c r="AH35" s="90"/>
      <c r="AI35" s="91" t="s">
        <v>84</v>
      </c>
      <c r="AJ35" s="385"/>
      <c r="AK35" s="48" t="s">
        <v>27</v>
      </c>
      <c r="AL35" s="48"/>
      <c r="AM35" s="49" t="s">
        <v>84</v>
      </c>
      <c r="AN35" s="39" t="s">
        <v>27</v>
      </c>
      <c r="AO35" s="48"/>
      <c r="AP35" s="49" t="s">
        <v>84</v>
      </c>
      <c r="AQ35" s="39" t="s">
        <v>27</v>
      </c>
      <c r="AR35" s="48"/>
      <c r="AS35" s="49" t="s">
        <v>84</v>
      </c>
      <c r="AT35" s="39" t="s">
        <v>27</v>
      </c>
      <c r="AU35" s="48"/>
      <c r="AV35" s="49" t="s">
        <v>84</v>
      </c>
      <c r="AW35" s="39" t="s">
        <v>27</v>
      </c>
      <c r="AX35" s="48"/>
      <c r="AY35" s="49" t="s">
        <v>84</v>
      </c>
      <c r="AZ35" s="39" t="s">
        <v>27</v>
      </c>
      <c r="BA35" s="48"/>
      <c r="BB35" s="130" t="s">
        <v>84</v>
      </c>
    </row>
    <row r="36" spans="1:54" ht="15.75" customHeight="1">
      <c r="A36" s="383">
        <v>9</v>
      </c>
      <c r="B36" s="50">
        <v>50</v>
      </c>
      <c r="C36" s="51" t="s">
        <v>80</v>
      </c>
      <c r="D36" s="52">
        <v>46.5</v>
      </c>
      <c r="E36" s="56">
        <v>51</v>
      </c>
      <c r="F36" s="51" t="s">
        <v>80</v>
      </c>
      <c r="G36" s="60">
        <v>48.2</v>
      </c>
      <c r="H36" s="53">
        <v>52</v>
      </c>
      <c r="I36" s="54" t="s">
        <v>80</v>
      </c>
      <c r="J36" s="55">
        <v>45.4</v>
      </c>
      <c r="K36" s="56">
        <v>53</v>
      </c>
      <c r="L36" s="51" t="s">
        <v>80</v>
      </c>
      <c r="M36" s="60">
        <v>45.9</v>
      </c>
      <c r="N36" s="53">
        <v>54</v>
      </c>
      <c r="O36" s="54" t="s">
        <v>80</v>
      </c>
      <c r="P36" s="55">
        <v>47.6</v>
      </c>
      <c r="Q36" s="53">
        <v>55</v>
      </c>
      <c r="R36" s="54" t="s">
        <v>81</v>
      </c>
      <c r="S36" s="55">
        <v>78.099999999999994</v>
      </c>
      <c r="T36" s="56">
        <v>56</v>
      </c>
      <c r="U36" s="51" t="s">
        <v>80</v>
      </c>
      <c r="V36" s="52">
        <v>48.7</v>
      </c>
      <c r="W36" s="383">
        <v>9</v>
      </c>
      <c r="X36" s="50">
        <v>134</v>
      </c>
      <c r="Y36" s="51" t="s">
        <v>82</v>
      </c>
      <c r="Z36" s="52">
        <v>103.5</v>
      </c>
      <c r="AA36" s="53">
        <v>135</v>
      </c>
      <c r="AB36" s="54" t="s">
        <v>81</v>
      </c>
      <c r="AC36" s="55">
        <v>72.099999999999994</v>
      </c>
      <c r="AD36" s="56">
        <v>136</v>
      </c>
      <c r="AE36" s="51" t="s">
        <v>81</v>
      </c>
      <c r="AF36" s="60">
        <v>72.2</v>
      </c>
      <c r="AG36" s="50">
        <v>137</v>
      </c>
      <c r="AH36" s="51" t="s">
        <v>82</v>
      </c>
      <c r="AI36" s="60">
        <v>102</v>
      </c>
      <c r="AJ36" s="383">
        <v>9</v>
      </c>
      <c r="AK36" s="50">
        <v>208</v>
      </c>
      <c r="AL36" s="51" t="s">
        <v>80</v>
      </c>
      <c r="AM36" s="52">
        <v>48.6</v>
      </c>
      <c r="AN36" s="56">
        <v>209</v>
      </c>
      <c r="AO36" s="51" t="s">
        <v>81</v>
      </c>
      <c r="AP36" s="60">
        <v>76.099999999999994</v>
      </c>
      <c r="AQ36" s="56">
        <v>210</v>
      </c>
      <c r="AR36" s="51" t="s">
        <v>80</v>
      </c>
      <c r="AS36" s="60">
        <v>48.3</v>
      </c>
      <c r="AT36" s="56">
        <v>211</v>
      </c>
      <c r="AU36" s="51" t="s">
        <v>81</v>
      </c>
      <c r="AV36" s="60">
        <v>70.099999999999994</v>
      </c>
      <c r="AW36" s="56">
        <v>212</v>
      </c>
      <c r="AX36" s="51" t="s">
        <v>81</v>
      </c>
      <c r="AY36" s="60">
        <v>69.8</v>
      </c>
      <c r="AZ36" s="56">
        <v>213</v>
      </c>
      <c r="BA36" s="51" t="s">
        <v>80</v>
      </c>
      <c r="BB36" s="135">
        <v>45.7</v>
      </c>
    </row>
    <row r="37" spans="1:54" ht="15.75" customHeight="1">
      <c r="A37" s="384"/>
      <c r="B37" s="390"/>
      <c r="C37" s="390"/>
      <c r="D37" s="390"/>
      <c r="E37" s="389"/>
      <c r="F37" s="390"/>
      <c r="G37" s="391"/>
      <c r="H37" s="387"/>
      <c r="I37" s="386"/>
      <c r="J37" s="388"/>
      <c r="K37" s="389"/>
      <c r="L37" s="390"/>
      <c r="M37" s="391"/>
      <c r="N37" s="387"/>
      <c r="O37" s="386"/>
      <c r="P37" s="388"/>
      <c r="Q37" s="387"/>
      <c r="R37" s="386"/>
      <c r="S37" s="388"/>
      <c r="T37" s="389"/>
      <c r="U37" s="390"/>
      <c r="V37" s="390"/>
      <c r="W37" s="384"/>
      <c r="X37" s="390"/>
      <c r="Y37" s="390"/>
      <c r="Z37" s="390"/>
      <c r="AA37" s="387"/>
      <c r="AB37" s="386"/>
      <c r="AC37" s="388"/>
      <c r="AD37" s="389"/>
      <c r="AE37" s="390"/>
      <c r="AF37" s="391"/>
      <c r="AG37" s="390"/>
      <c r="AH37" s="390"/>
      <c r="AI37" s="391"/>
      <c r="AJ37" s="384"/>
      <c r="AK37" s="390"/>
      <c r="AL37" s="390"/>
      <c r="AM37" s="390"/>
      <c r="AN37" s="389"/>
      <c r="AO37" s="390"/>
      <c r="AP37" s="391"/>
      <c r="AQ37" s="389"/>
      <c r="AR37" s="390"/>
      <c r="AS37" s="391"/>
      <c r="AT37" s="389"/>
      <c r="AU37" s="390"/>
      <c r="AV37" s="391"/>
      <c r="AW37" s="389"/>
      <c r="AX37" s="390"/>
      <c r="AY37" s="391"/>
      <c r="AZ37" s="389"/>
      <c r="BA37" s="390"/>
      <c r="BB37" s="395"/>
    </row>
    <row r="38" spans="1:54" ht="15" customHeight="1">
      <c r="A38" s="384"/>
      <c r="B38" s="369">
        <f>$B$94</f>
        <v>47500</v>
      </c>
      <c r="C38" s="369"/>
      <c r="D38" s="47">
        <f t="shared" ref="D38" si="111">B38*D36</f>
        <v>2208750</v>
      </c>
      <c r="E38" s="368">
        <f>$E$94</f>
        <v>54500</v>
      </c>
      <c r="F38" s="369"/>
      <c r="G38" s="61">
        <f t="shared" ref="G38" si="112">G36*E38</f>
        <v>2626900</v>
      </c>
      <c r="H38" s="371">
        <v>48000</v>
      </c>
      <c r="I38" s="372"/>
      <c r="J38" s="34">
        <f t="shared" ref="J38" si="113">H38*J36</f>
        <v>2179200</v>
      </c>
      <c r="K38" s="368">
        <f>K$94</f>
        <v>56500</v>
      </c>
      <c r="L38" s="369"/>
      <c r="M38" s="61">
        <f t="shared" ref="M38" si="114">K38*M36</f>
        <v>2593350</v>
      </c>
      <c r="N38" s="371">
        <v>49500</v>
      </c>
      <c r="O38" s="372"/>
      <c r="P38" s="34">
        <f t="shared" ref="P38" si="115">N38*P36</f>
        <v>2356200</v>
      </c>
      <c r="Q38" s="371">
        <v>45000</v>
      </c>
      <c r="R38" s="372"/>
      <c r="S38" s="34">
        <f t="shared" ref="S38" si="116">Q38*S36</f>
        <v>3514500</v>
      </c>
      <c r="T38" s="368">
        <f>$T$94</f>
        <v>48000</v>
      </c>
      <c r="U38" s="369"/>
      <c r="V38" s="47">
        <f t="shared" ref="V38" si="117">T38*V36</f>
        <v>2337600</v>
      </c>
      <c r="W38" s="384"/>
      <c r="X38" s="47">
        <f>$X$94</f>
        <v>47000</v>
      </c>
      <c r="Y38" s="47"/>
      <c r="Z38" s="47">
        <f t="shared" ref="Z38" si="118">X38*Z36</f>
        <v>4864500</v>
      </c>
      <c r="AA38" s="371">
        <v>47000</v>
      </c>
      <c r="AB38" s="372"/>
      <c r="AC38" s="34">
        <f t="shared" ref="AC38" si="119">AC36*AA38</f>
        <v>3388700</v>
      </c>
      <c r="AD38" s="368">
        <f>$AD$94</f>
        <v>55000</v>
      </c>
      <c r="AE38" s="369"/>
      <c r="AF38" s="61">
        <f t="shared" ref="AF38" si="120">AD38*AF36</f>
        <v>3971000</v>
      </c>
      <c r="AG38" s="47">
        <f>AG94</f>
        <v>48000</v>
      </c>
      <c r="AH38" s="47"/>
      <c r="AI38" s="61">
        <f t="shared" ref="AI38" si="121">AG38*AI36</f>
        <v>4896000</v>
      </c>
      <c r="AJ38" s="384"/>
      <c r="AK38" s="369">
        <f>$AK$94</f>
        <v>47500</v>
      </c>
      <c r="AL38" s="369"/>
      <c r="AM38" s="47">
        <f t="shared" ref="AM38" si="122">AK38*AM36</f>
        <v>2308500</v>
      </c>
      <c r="AN38" s="368">
        <f>AN94</f>
        <v>52500</v>
      </c>
      <c r="AO38" s="369"/>
      <c r="AP38" s="61">
        <f t="shared" ref="AP38" si="123">AP36*AN38</f>
        <v>3995250</v>
      </c>
      <c r="AQ38" s="368">
        <f>AQ94</f>
        <v>55500</v>
      </c>
      <c r="AR38" s="369"/>
      <c r="AS38" s="61">
        <f t="shared" ref="AS38" si="124">AQ38*AS36</f>
        <v>2680650</v>
      </c>
      <c r="AT38" s="368">
        <f>AT94</f>
        <v>54000</v>
      </c>
      <c r="AU38" s="369"/>
      <c r="AV38" s="61">
        <f t="shared" ref="AV38" si="125">AT38*AV36</f>
        <v>3785400</v>
      </c>
      <c r="AW38" s="35">
        <f>$AW$94</f>
        <v>56000</v>
      </c>
      <c r="AX38" s="47"/>
      <c r="AY38" s="61">
        <f t="shared" ref="AY38" si="126">AW38*AY36</f>
        <v>3908800</v>
      </c>
      <c r="AZ38" s="368">
        <f>$AZ$94</f>
        <v>47500</v>
      </c>
      <c r="BA38" s="369"/>
      <c r="BB38" s="129">
        <f t="shared" ref="BB38" si="127">AZ38*BB36</f>
        <v>2170750</v>
      </c>
    </row>
    <row r="39" spans="1:54" ht="15" customHeight="1">
      <c r="A39" s="385"/>
      <c r="B39" s="48" t="s">
        <v>27</v>
      </c>
      <c r="C39" s="48"/>
      <c r="D39" s="49" t="s">
        <v>84</v>
      </c>
      <c r="E39" s="39" t="s">
        <v>27</v>
      </c>
      <c r="F39" s="48"/>
      <c r="G39" s="49" t="s">
        <v>84</v>
      </c>
      <c r="H39" s="38" t="s">
        <v>71</v>
      </c>
      <c r="I39" s="36"/>
      <c r="J39" s="37" t="s">
        <v>84</v>
      </c>
      <c r="K39" s="39" t="s">
        <v>27</v>
      </c>
      <c r="L39" s="48"/>
      <c r="M39" s="49" t="s">
        <v>84</v>
      </c>
      <c r="N39" s="38" t="s">
        <v>71</v>
      </c>
      <c r="O39" s="36"/>
      <c r="P39" s="37" t="s">
        <v>84</v>
      </c>
      <c r="Q39" s="38" t="s">
        <v>71</v>
      </c>
      <c r="R39" s="36"/>
      <c r="S39" s="37" t="s">
        <v>84</v>
      </c>
      <c r="T39" s="39" t="s">
        <v>27</v>
      </c>
      <c r="U39" s="48"/>
      <c r="V39" s="49" t="s">
        <v>84</v>
      </c>
      <c r="W39" s="385"/>
      <c r="X39" s="48" t="s">
        <v>27</v>
      </c>
      <c r="Y39" s="48"/>
      <c r="Z39" s="49" t="s">
        <v>84</v>
      </c>
      <c r="AA39" s="38" t="s">
        <v>71</v>
      </c>
      <c r="AB39" s="36"/>
      <c r="AC39" s="72" t="s">
        <v>84</v>
      </c>
      <c r="AD39" s="39" t="s">
        <v>27</v>
      </c>
      <c r="AE39" s="48"/>
      <c r="AF39" s="119" t="s">
        <v>84</v>
      </c>
      <c r="AG39" s="48" t="s">
        <v>27</v>
      </c>
      <c r="AH39" s="48"/>
      <c r="AI39" s="49" t="s">
        <v>84</v>
      </c>
      <c r="AJ39" s="385"/>
      <c r="AK39" s="48" t="s">
        <v>27</v>
      </c>
      <c r="AL39" s="48"/>
      <c r="AM39" s="49" t="s">
        <v>84</v>
      </c>
      <c r="AN39" s="39" t="s">
        <v>27</v>
      </c>
      <c r="AO39" s="48"/>
      <c r="AP39" s="49" t="s">
        <v>84</v>
      </c>
      <c r="AQ39" s="39" t="s">
        <v>27</v>
      </c>
      <c r="AR39" s="48"/>
      <c r="AS39" s="49" t="s">
        <v>84</v>
      </c>
      <c r="AT39" s="39" t="s">
        <v>27</v>
      </c>
      <c r="AU39" s="48"/>
      <c r="AV39" s="119" t="s">
        <v>86</v>
      </c>
      <c r="AW39" s="39" t="s">
        <v>27</v>
      </c>
      <c r="AX39" s="48"/>
      <c r="AY39" s="49" t="s">
        <v>84</v>
      </c>
      <c r="AZ39" s="39" t="s">
        <v>27</v>
      </c>
      <c r="BA39" s="48"/>
      <c r="BB39" s="130" t="s">
        <v>84</v>
      </c>
    </row>
    <row r="40" spans="1:54">
      <c r="A40" s="383">
        <v>8</v>
      </c>
      <c r="B40" s="50">
        <v>43</v>
      </c>
      <c r="C40" s="51" t="s">
        <v>80</v>
      </c>
      <c r="D40" s="52">
        <v>46.5</v>
      </c>
      <c r="E40" s="407" t="s">
        <v>83</v>
      </c>
      <c r="F40" s="408"/>
      <c r="G40" s="409"/>
      <c r="H40" s="56">
        <v>45</v>
      </c>
      <c r="I40" s="51" t="s">
        <v>80</v>
      </c>
      <c r="J40" s="60">
        <v>45.4</v>
      </c>
      <c r="K40" s="56">
        <v>46</v>
      </c>
      <c r="L40" s="51" t="s">
        <v>80</v>
      </c>
      <c r="M40" s="52">
        <v>45.9</v>
      </c>
      <c r="N40" s="53">
        <v>47</v>
      </c>
      <c r="O40" s="54" t="s">
        <v>80</v>
      </c>
      <c r="P40" s="55">
        <v>47.6</v>
      </c>
      <c r="Q40" s="56">
        <v>48</v>
      </c>
      <c r="R40" s="51" t="s">
        <v>81</v>
      </c>
      <c r="S40" s="52">
        <v>78.099999999999994</v>
      </c>
      <c r="T40" s="407" t="s">
        <v>83</v>
      </c>
      <c r="U40" s="408"/>
      <c r="V40" s="408"/>
      <c r="W40" s="383">
        <v>8</v>
      </c>
      <c r="X40" s="50">
        <v>130</v>
      </c>
      <c r="Y40" s="51" t="s">
        <v>82</v>
      </c>
      <c r="Z40" s="52">
        <v>103.5</v>
      </c>
      <c r="AA40" s="56">
        <v>131</v>
      </c>
      <c r="AB40" s="51" t="s">
        <v>81</v>
      </c>
      <c r="AC40" s="60">
        <v>72.099999999999994</v>
      </c>
      <c r="AD40" s="56">
        <v>132</v>
      </c>
      <c r="AE40" s="51" t="s">
        <v>81</v>
      </c>
      <c r="AF40" s="60">
        <v>72.2</v>
      </c>
      <c r="AG40" s="73">
        <v>133</v>
      </c>
      <c r="AH40" s="54" t="s">
        <v>82</v>
      </c>
      <c r="AI40" s="55">
        <v>102</v>
      </c>
      <c r="AJ40" s="383">
        <v>8</v>
      </c>
      <c r="AK40" s="50">
        <v>202</v>
      </c>
      <c r="AL40" s="51" t="s">
        <v>80</v>
      </c>
      <c r="AM40" s="52">
        <v>48.6</v>
      </c>
      <c r="AN40" s="56">
        <v>203</v>
      </c>
      <c r="AO40" s="51" t="s">
        <v>81</v>
      </c>
      <c r="AP40" s="60">
        <v>76.099999999999994</v>
      </c>
      <c r="AQ40" s="56">
        <v>204</v>
      </c>
      <c r="AR40" s="51" t="s">
        <v>80</v>
      </c>
      <c r="AS40" s="60">
        <v>48.3</v>
      </c>
      <c r="AT40" s="56">
        <v>205</v>
      </c>
      <c r="AU40" s="51" t="s">
        <v>81</v>
      </c>
      <c r="AV40" s="60">
        <v>70.099999999999994</v>
      </c>
      <c r="AW40" s="56">
        <v>206</v>
      </c>
      <c r="AX40" s="51" t="s">
        <v>81</v>
      </c>
      <c r="AY40" s="60">
        <v>69.8</v>
      </c>
      <c r="AZ40" s="56">
        <v>207</v>
      </c>
      <c r="BA40" s="51" t="s">
        <v>80</v>
      </c>
      <c r="BB40" s="135">
        <v>45.7</v>
      </c>
    </row>
    <row r="41" spans="1:54">
      <c r="A41" s="384"/>
      <c r="B41" s="390"/>
      <c r="C41" s="390"/>
      <c r="D41" s="390"/>
      <c r="E41" s="410"/>
      <c r="F41" s="411"/>
      <c r="G41" s="412"/>
      <c r="H41" s="389"/>
      <c r="I41" s="390"/>
      <c r="J41" s="391"/>
      <c r="K41" s="389"/>
      <c r="L41" s="390"/>
      <c r="M41" s="390"/>
      <c r="N41" s="387"/>
      <c r="O41" s="386"/>
      <c r="P41" s="388"/>
      <c r="Q41" s="389"/>
      <c r="R41" s="390"/>
      <c r="S41" s="390"/>
      <c r="T41" s="410"/>
      <c r="U41" s="411"/>
      <c r="V41" s="411"/>
      <c r="W41" s="384"/>
      <c r="X41" s="390"/>
      <c r="Y41" s="390"/>
      <c r="Z41" s="390"/>
      <c r="AA41" s="389"/>
      <c r="AB41" s="390"/>
      <c r="AC41" s="391"/>
      <c r="AD41" s="389"/>
      <c r="AE41" s="390"/>
      <c r="AF41" s="391"/>
      <c r="AG41" s="386"/>
      <c r="AH41" s="386"/>
      <c r="AI41" s="388"/>
      <c r="AJ41" s="384"/>
      <c r="AK41" s="390"/>
      <c r="AL41" s="390"/>
      <c r="AM41" s="390"/>
      <c r="AN41" s="389"/>
      <c r="AO41" s="390"/>
      <c r="AP41" s="391"/>
      <c r="AQ41" s="389"/>
      <c r="AR41" s="390"/>
      <c r="AS41" s="391"/>
      <c r="AT41" s="389"/>
      <c r="AU41" s="390"/>
      <c r="AV41" s="391"/>
      <c r="AW41" s="389"/>
      <c r="AX41" s="390"/>
      <c r="AY41" s="391"/>
      <c r="AZ41" s="389"/>
      <c r="BA41" s="390"/>
      <c r="BB41" s="395"/>
    </row>
    <row r="42" spans="1:54">
      <c r="A42" s="384"/>
      <c r="B42" s="369">
        <f>$B$94</f>
        <v>47500</v>
      </c>
      <c r="C42" s="369"/>
      <c r="D42" s="47">
        <f t="shared" ref="D42" si="128">B42*D40</f>
        <v>2208750</v>
      </c>
      <c r="E42" s="410"/>
      <c r="F42" s="411"/>
      <c r="G42" s="412"/>
      <c r="H42" s="35">
        <f>$H$94</f>
        <v>55500</v>
      </c>
      <c r="I42" s="47"/>
      <c r="J42" s="61">
        <f t="shared" ref="J42" si="129">H42*J40</f>
        <v>2519700</v>
      </c>
      <c r="K42" s="368">
        <f>K$94</f>
        <v>56500</v>
      </c>
      <c r="L42" s="369"/>
      <c r="M42" s="47">
        <f t="shared" ref="M42" si="130">K42*M40</f>
        <v>2593350</v>
      </c>
      <c r="N42" s="371">
        <v>47000</v>
      </c>
      <c r="O42" s="372"/>
      <c r="P42" s="34">
        <f t="shared" ref="P42" si="131">N42*P40</f>
        <v>2237200</v>
      </c>
      <c r="Q42" s="368">
        <f>$Q$94</f>
        <v>52000</v>
      </c>
      <c r="R42" s="369"/>
      <c r="S42" s="47">
        <f t="shared" ref="S42" si="132">Q42*S40</f>
        <v>4061200</v>
      </c>
      <c r="T42" s="410"/>
      <c r="U42" s="411"/>
      <c r="V42" s="411"/>
      <c r="W42" s="384"/>
      <c r="X42" s="47">
        <f>$X$94</f>
        <v>47000</v>
      </c>
      <c r="Y42" s="47"/>
      <c r="Z42" s="47">
        <f t="shared" ref="Z42" si="133">X42*Z40</f>
        <v>4864500</v>
      </c>
      <c r="AA42" s="368">
        <f>$AA$94</f>
        <v>55500</v>
      </c>
      <c r="AB42" s="369"/>
      <c r="AC42" s="61">
        <f t="shared" ref="AC42" si="134">AC40*AA42</f>
        <v>4001550</v>
      </c>
      <c r="AD42" s="368">
        <f>$AD$94</f>
        <v>55000</v>
      </c>
      <c r="AE42" s="369"/>
      <c r="AF42" s="61">
        <f t="shared" ref="AF42" si="135">AD42*AF40</f>
        <v>3971000</v>
      </c>
      <c r="AG42" s="32">
        <v>42500</v>
      </c>
      <c r="AH42" s="32"/>
      <c r="AI42" s="34">
        <f t="shared" ref="AI42" si="136">AG42*AI40</f>
        <v>4335000</v>
      </c>
      <c r="AJ42" s="384"/>
      <c r="AK42" s="369">
        <f>$AK$94</f>
        <v>47500</v>
      </c>
      <c r="AL42" s="369"/>
      <c r="AM42" s="47">
        <f t="shared" ref="AM42" si="137">AK42*AM40</f>
        <v>2308500</v>
      </c>
      <c r="AN42" s="368">
        <f>AN94</f>
        <v>52500</v>
      </c>
      <c r="AO42" s="369"/>
      <c r="AP42" s="61">
        <f t="shared" ref="AP42" si="138">AP40*AN42</f>
        <v>3995250</v>
      </c>
      <c r="AQ42" s="35">
        <f>$AQ$94</f>
        <v>55500</v>
      </c>
      <c r="AR42" s="47"/>
      <c r="AS42" s="61">
        <f t="shared" ref="AS42" si="139">AQ42*AS40</f>
        <v>2680650</v>
      </c>
      <c r="AT42" s="35">
        <f>$AT$94</f>
        <v>54000</v>
      </c>
      <c r="AU42" s="47"/>
      <c r="AV42" s="61">
        <f t="shared" ref="AV42" si="140">AT42*AV40</f>
        <v>3785400</v>
      </c>
      <c r="AW42" s="35">
        <f>$AW$94</f>
        <v>56000</v>
      </c>
      <c r="AX42" s="47"/>
      <c r="AY42" s="61">
        <f t="shared" ref="AY42" si="141">AW42*AY40</f>
        <v>3908800</v>
      </c>
      <c r="AZ42" s="368">
        <f>$AZ$94</f>
        <v>47500</v>
      </c>
      <c r="BA42" s="369"/>
      <c r="BB42" s="129">
        <f t="shared" ref="BB42" si="142">AZ42*BB40</f>
        <v>2170750</v>
      </c>
    </row>
    <row r="43" spans="1:54">
      <c r="A43" s="385"/>
      <c r="B43" s="48" t="s">
        <v>27</v>
      </c>
      <c r="C43" s="48"/>
      <c r="D43" s="49" t="s">
        <v>84</v>
      </c>
      <c r="E43" s="499"/>
      <c r="F43" s="500"/>
      <c r="G43" s="501"/>
      <c r="H43" s="39" t="s">
        <v>27</v>
      </c>
      <c r="I43" s="48"/>
      <c r="J43" s="49" t="s">
        <v>84</v>
      </c>
      <c r="K43" s="39" t="s">
        <v>27</v>
      </c>
      <c r="L43" s="48"/>
      <c r="M43" s="49" t="s">
        <v>84</v>
      </c>
      <c r="N43" s="38" t="s">
        <v>71</v>
      </c>
      <c r="O43" s="36"/>
      <c r="P43" s="72" t="s">
        <v>84</v>
      </c>
      <c r="Q43" s="39" t="s">
        <v>27</v>
      </c>
      <c r="R43" s="48"/>
      <c r="S43" s="49" t="s">
        <v>84</v>
      </c>
      <c r="T43" s="499"/>
      <c r="U43" s="500"/>
      <c r="V43" s="500"/>
      <c r="W43" s="385"/>
      <c r="X43" s="48" t="s">
        <v>27</v>
      </c>
      <c r="Y43" s="48"/>
      <c r="Z43" s="49" t="s">
        <v>84</v>
      </c>
      <c r="AA43" s="39" t="s">
        <v>27</v>
      </c>
      <c r="AB43" s="48"/>
      <c r="AC43" s="119" t="s">
        <v>84</v>
      </c>
      <c r="AD43" s="39" t="s">
        <v>27</v>
      </c>
      <c r="AE43" s="48"/>
      <c r="AF43" s="119" t="s">
        <v>84</v>
      </c>
      <c r="AG43" s="36" t="s">
        <v>71</v>
      </c>
      <c r="AH43" s="36"/>
      <c r="AI43" s="37" t="s">
        <v>84</v>
      </c>
      <c r="AJ43" s="385"/>
      <c r="AK43" s="48" t="s">
        <v>27</v>
      </c>
      <c r="AL43" s="48"/>
      <c r="AM43" s="49" t="s">
        <v>84</v>
      </c>
      <c r="AN43" s="39" t="s">
        <v>27</v>
      </c>
      <c r="AO43" s="48"/>
      <c r="AP43" s="49" t="s">
        <v>84</v>
      </c>
      <c r="AQ43" s="39" t="s">
        <v>27</v>
      </c>
      <c r="AR43" s="48"/>
      <c r="AS43" s="49" t="s">
        <v>84</v>
      </c>
      <c r="AT43" s="39" t="s">
        <v>27</v>
      </c>
      <c r="AU43" s="48"/>
      <c r="AV43" s="49" t="s">
        <v>84</v>
      </c>
      <c r="AW43" s="39" t="s">
        <v>27</v>
      </c>
      <c r="AX43" s="48"/>
      <c r="AY43" s="49" t="s">
        <v>84</v>
      </c>
      <c r="AZ43" s="39" t="s">
        <v>27</v>
      </c>
      <c r="BA43" s="48"/>
      <c r="BB43" s="130" t="s">
        <v>84</v>
      </c>
    </row>
    <row r="44" spans="1:54">
      <c r="A44" s="383">
        <v>7</v>
      </c>
      <c r="B44" s="50">
        <v>36</v>
      </c>
      <c r="C44" s="51" t="s">
        <v>80</v>
      </c>
      <c r="D44" s="52">
        <v>46.5</v>
      </c>
      <c r="E44" s="56">
        <v>37</v>
      </c>
      <c r="F44" s="51" t="s">
        <v>80</v>
      </c>
      <c r="G44" s="60">
        <v>48.2</v>
      </c>
      <c r="H44" s="56">
        <v>38</v>
      </c>
      <c r="I44" s="51" t="s">
        <v>80</v>
      </c>
      <c r="J44" s="60">
        <v>45.4</v>
      </c>
      <c r="K44" s="57">
        <v>39</v>
      </c>
      <c r="L44" s="85" t="s">
        <v>80</v>
      </c>
      <c r="M44" s="86">
        <v>45.9</v>
      </c>
      <c r="N44" s="56">
        <v>40</v>
      </c>
      <c r="O44" s="51" t="s">
        <v>80</v>
      </c>
      <c r="P44" s="60">
        <v>47.6</v>
      </c>
      <c r="Q44" s="56">
        <v>41</v>
      </c>
      <c r="R44" s="51" t="s">
        <v>81</v>
      </c>
      <c r="S44" s="60">
        <v>78.099999999999994</v>
      </c>
      <c r="T44" s="53">
        <v>42</v>
      </c>
      <c r="U44" s="54" t="s">
        <v>80</v>
      </c>
      <c r="V44" s="63">
        <v>48.7</v>
      </c>
      <c r="W44" s="383">
        <v>7</v>
      </c>
      <c r="X44" s="50">
        <v>126</v>
      </c>
      <c r="Y44" s="51" t="s">
        <v>82</v>
      </c>
      <c r="Z44" s="52">
        <v>103.5</v>
      </c>
      <c r="AA44" s="56">
        <v>127</v>
      </c>
      <c r="AB44" s="51" t="s">
        <v>81</v>
      </c>
      <c r="AC44" s="60">
        <v>72.099999999999994</v>
      </c>
      <c r="AD44" s="56">
        <v>128</v>
      </c>
      <c r="AE44" s="51" t="s">
        <v>81</v>
      </c>
      <c r="AF44" s="60">
        <v>72.2</v>
      </c>
      <c r="AG44" s="73">
        <v>129</v>
      </c>
      <c r="AH44" s="54" t="s">
        <v>82</v>
      </c>
      <c r="AI44" s="55">
        <v>102</v>
      </c>
      <c r="AJ44" s="383">
        <v>7</v>
      </c>
      <c r="AK44" s="50">
        <v>196</v>
      </c>
      <c r="AL44" s="51" t="s">
        <v>80</v>
      </c>
      <c r="AM44" s="52">
        <v>48.6</v>
      </c>
      <c r="AN44" s="53">
        <v>197</v>
      </c>
      <c r="AO44" s="54" t="s">
        <v>81</v>
      </c>
      <c r="AP44" s="55">
        <v>76.099999999999994</v>
      </c>
      <c r="AQ44" s="56">
        <v>198</v>
      </c>
      <c r="AR44" s="51" t="s">
        <v>80</v>
      </c>
      <c r="AS44" s="60">
        <v>48.3</v>
      </c>
      <c r="AT44" s="56">
        <v>199</v>
      </c>
      <c r="AU44" s="51" t="s">
        <v>81</v>
      </c>
      <c r="AV44" s="60">
        <v>70.099999999999994</v>
      </c>
      <c r="AW44" s="56">
        <v>200</v>
      </c>
      <c r="AX44" s="51" t="s">
        <v>81</v>
      </c>
      <c r="AY44" s="60">
        <v>69.8</v>
      </c>
      <c r="AZ44" s="56">
        <v>201</v>
      </c>
      <c r="BA44" s="51" t="s">
        <v>80</v>
      </c>
      <c r="BB44" s="135">
        <v>45.7</v>
      </c>
    </row>
    <row r="45" spans="1:54">
      <c r="A45" s="384"/>
      <c r="B45" s="390"/>
      <c r="C45" s="390"/>
      <c r="D45" s="390"/>
      <c r="E45" s="389"/>
      <c r="F45" s="390"/>
      <c r="G45" s="391"/>
      <c r="H45" s="389"/>
      <c r="I45" s="390"/>
      <c r="J45" s="391"/>
      <c r="K45" s="393"/>
      <c r="L45" s="392"/>
      <c r="M45" s="394"/>
      <c r="N45" s="389"/>
      <c r="O45" s="390"/>
      <c r="P45" s="391"/>
      <c r="Q45" s="389"/>
      <c r="R45" s="390"/>
      <c r="S45" s="391"/>
      <c r="T45" s="387"/>
      <c r="U45" s="386"/>
      <c r="V45" s="386"/>
      <c r="W45" s="384"/>
      <c r="X45" s="390"/>
      <c r="Y45" s="390"/>
      <c r="Z45" s="390"/>
      <c r="AA45" s="389"/>
      <c r="AB45" s="390"/>
      <c r="AC45" s="391"/>
      <c r="AD45" s="389"/>
      <c r="AE45" s="390"/>
      <c r="AF45" s="391"/>
      <c r="AG45" s="386"/>
      <c r="AH45" s="386"/>
      <c r="AI45" s="388"/>
      <c r="AJ45" s="384"/>
      <c r="AK45" s="390"/>
      <c r="AL45" s="390"/>
      <c r="AM45" s="390"/>
      <c r="AN45" s="387"/>
      <c r="AO45" s="386"/>
      <c r="AP45" s="388"/>
      <c r="AQ45" s="389"/>
      <c r="AR45" s="390"/>
      <c r="AS45" s="391"/>
      <c r="AT45" s="389"/>
      <c r="AU45" s="390"/>
      <c r="AV45" s="391"/>
      <c r="AW45" s="389"/>
      <c r="AX45" s="390"/>
      <c r="AY45" s="391"/>
      <c r="AZ45" s="389"/>
      <c r="BA45" s="390"/>
      <c r="BB45" s="395"/>
    </row>
    <row r="46" spans="1:54">
      <c r="A46" s="384"/>
      <c r="B46" s="369">
        <f>$B$94</f>
        <v>47500</v>
      </c>
      <c r="C46" s="369"/>
      <c r="D46" s="47">
        <f t="shared" ref="D46" si="143">B46*D44</f>
        <v>2208750</v>
      </c>
      <c r="E46" s="368">
        <f>$E$94</f>
        <v>54500</v>
      </c>
      <c r="F46" s="369"/>
      <c r="G46" s="61">
        <f t="shared" ref="G46" si="144">G44*E46</f>
        <v>2626900</v>
      </c>
      <c r="H46" s="368">
        <f>H94</f>
        <v>55500</v>
      </c>
      <c r="I46" s="369"/>
      <c r="J46" s="61">
        <f t="shared" ref="J46" si="145">H46*J44</f>
        <v>2519700</v>
      </c>
      <c r="K46" s="373">
        <v>51000</v>
      </c>
      <c r="L46" s="370"/>
      <c r="M46" s="89">
        <f t="shared" ref="M46" si="146">K46*M44</f>
        <v>2340900</v>
      </c>
      <c r="N46" s="368">
        <f>$N$94</f>
        <v>57000</v>
      </c>
      <c r="O46" s="369"/>
      <c r="P46" s="61">
        <f t="shared" ref="P46" si="147">N46*P44</f>
        <v>2713200</v>
      </c>
      <c r="Q46" s="368">
        <f>$Q$94</f>
        <v>52000</v>
      </c>
      <c r="R46" s="369"/>
      <c r="S46" s="61">
        <f t="shared" ref="S46" si="148">Q46*S44</f>
        <v>4061200</v>
      </c>
      <c r="T46" s="371">
        <v>32871.96</v>
      </c>
      <c r="U46" s="372"/>
      <c r="V46" s="32">
        <f t="shared" ref="V46" si="149">T46*V44</f>
        <v>1600864.452</v>
      </c>
      <c r="W46" s="384"/>
      <c r="X46" s="47">
        <f>X94</f>
        <v>47000</v>
      </c>
      <c r="Y46" s="47"/>
      <c r="Z46" s="47">
        <f t="shared" ref="Z46" si="150">X46*Z44</f>
        <v>4864500</v>
      </c>
      <c r="AA46" s="368">
        <f>$AA$94</f>
        <v>55500</v>
      </c>
      <c r="AB46" s="369"/>
      <c r="AC46" s="61">
        <f t="shared" ref="AC46" si="151">AC44*AA46</f>
        <v>4001550</v>
      </c>
      <c r="AD46" s="368">
        <f>$AD$94</f>
        <v>55000</v>
      </c>
      <c r="AE46" s="369"/>
      <c r="AF46" s="61">
        <f t="shared" ref="AF46" si="152">AD46*AF44</f>
        <v>3971000</v>
      </c>
      <c r="AG46" s="400">
        <v>42500</v>
      </c>
      <c r="AH46" s="400"/>
      <c r="AI46" s="34">
        <f t="shared" ref="AI46" si="153">AG46*AI44</f>
        <v>4335000</v>
      </c>
      <c r="AJ46" s="384"/>
      <c r="AK46" s="369">
        <f>$AK$94</f>
        <v>47500</v>
      </c>
      <c r="AL46" s="369"/>
      <c r="AM46" s="47">
        <f t="shared" ref="AM46" si="154">AK46*AM44</f>
        <v>2308500</v>
      </c>
      <c r="AN46" s="371">
        <v>46000</v>
      </c>
      <c r="AO46" s="372"/>
      <c r="AP46" s="34">
        <f t="shared" ref="AP46" si="155">AP44*AN46</f>
        <v>3500600</v>
      </c>
      <c r="AQ46" s="35">
        <f>$AQ$94</f>
        <v>55500</v>
      </c>
      <c r="AR46" s="47"/>
      <c r="AS46" s="61">
        <f t="shared" ref="AS46" si="156">AQ46*AS44</f>
        <v>2680650</v>
      </c>
      <c r="AT46" s="35">
        <f>AT94</f>
        <v>54000</v>
      </c>
      <c r="AU46" s="47"/>
      <c r="AV46" s="61">
        <f t="shared" ref="AV46" si="157">AT46*AV44</f>
        <v>3785400</v>
      </c>
      <c r="AW46" s="35">
        <f>$AW$94</f>
        <v>56000</v>
      </c>
      <c r="AX46" s="47"/>
      <c r="AY46" s="61">
        <f t="shared" ref="AY46" si="158">AW46*AY44</f>
        <v>3908800</v>
      </c>
      <c r="AZ46" s="368">
        <f>$AZ$94</f>
        <v>47500</v>
      </c>
      <c r="BA46" s="369"/>
      <c r="BB46" s="129">
        <f t="shared" ref="BB46" si="159">AZ46*BB44</f>
        <v>2170750</v>
      </c>
    </row>
    <row r="47" spans="1:54">
      <c r="A47" s="385"/>
      <c r="B47" s="48" t="s">
        <v>27</v>
      </c>
      <c r="C47" s="48"/>
      <c r="D47" s="49" t="s">
        <v>84</v>
      </c>
      <c r="E47" s="39" t="s">
        <v>27</v>
      </c>
      <c r="F47" s="48"/>
      <c r="G47" s="49" t="s">
        <v>84</v>
      </c>
      <c r="H47" s="62" t="s">
        <v>27</v>
      </c>
      <c r="I47" s="48"/>
      <c r="J47" s="49" t="s">
        <v>84</v>
      </c>
      <c r="K47" s="59" t="s">
        <v>71</v>
      </c>
      <c r="L47" s="90"/>
      <c r="M47" s="91" t="s">
        <v>84</v>
      </c>
      <c r="N47" s="39" t="s">
        <v>27</v>
      </c>
      <c r="O47" s="48"/>
      <c r="P47" s="49" t="s">
        <v>84</v>
      </c>
      <c r="Q47" s="39" t="s">
        <v>27</v>
      </c>
      <c r="R47" s="48"/>
      <c r="S47" s="49" t="s">
        <v>84</v>
      </c>
      <c r="T47" s="104" t="s">
        <v>71</v>
      </c>
      <c r="U47" s="36"/>
      <c r="V47" s="37" t="s">
        <v>84</v>
      </c>
      <c r="W47" s="385"/>
      <c r="X47" s="48" t="s">
        <v>27</v>
      </c>
      <c r="Y47" s="48"/>
      <c r="Z47" s="49" t="s">
        <v>84</v>
      </c>
      <c r="AA47" s="39" t="s">
        <v>27</v>
      </c>
      <c r="AB47" s="48"/>
      <c r="AC47" s="119" t="s">
        <v>84</v>
      </c>
      <c r="AD47" s="39" t="s">
        <v>27</v>
      </c>
      <c r="AE47" s="48"/>
      <c r="AF47" s="119" t="s">
        <v>84</v>
      </c>
      <c r="AG47" s="36" t="s">
        <v>71</v>
      </c>
      <c r="AH47" s="36"/>
      <c r="AI47" s="37" t="s">
        <v>84</v>
      </c>
      <c r="AJ47" s="385"/>
      <c r="AK47" s="48" t="s">
        <v>27</v>
      </c>
      <c r="AL47" s="48"/>
      <c r="AM47" s="49" t="s">
        <v>84</v>
      </c>
      <c r="AN47" s="104" t="s">
        <v>71</v>
      </c>
      <c r="AO47" s="36"/>
      <c r="AP47" s="37" t="s">
        <v>84</v>
      </c>
      <c r="AQ47" s="39" t="s">
        <v>27</v>
      </c>
      <c r="AR47" s="48"/>
      <c r="AS47" s="49" t="s">
        <v>84</v>
      </c>
      <c r="AT47" s="39" t="s">
        <v>27</v>
      </c>
      <c r="AU47" s="48"/>
      <c r="AV47" s="49" t="s">
        <v>84</v>
      </c>
      <c r="AW47" s="39" t="s">
        <v>27</v>
      </c>
      <c r="AX47" s="48"/>
      <c r="AY47" s="49" t="s">
        <v>84</v>
      </c>
      <c r="AZ47" s="39" t="s">
        <v>27</v>
      </c>
      <c r="BA47" s="48"/>
      <c r="BB47" s="130" t="s">
        <v>84</v>
      </c>
    </row>
    <row r="48" spans="1:54" ht="15" customHeight="1">
      <c r="A48" s="383">
        <v>6</v>
      </c>
      <c r="B48" s="50">
        <v>29</v>
      </c>
      <c r="C48" s="51" t="s">
        <v>80</v>
      </c>
      <c r="D48" s="52">
        <v>46.5</v>
      </c>
      <c r="E48" s="53">
        <v>30</v>
      </c>
      <c r="F48" s="54" t="s">
        <v>80</v>
      </c>
      <c r="G48" s="63">
        <v>48.2</v>
      </c>
      <c r="H48" s="407" t="s">
        <v>87</v>
      </c>
      <c r="I48" s="408"/>
      <c r="J48" s="409"/>
      <c r="K48" s="56">
        <v>32</v>
      </c>
      <c r="L48" s="51" t="s">
        <v>80</v>
      </c>
      <c r="M48" s="60">
        <v>45.9</v>
      </c>
      <c r="N48" s="56">
        <v>33</v>
      </c>
      <c r="O48" s="51" t="s">
        <v>80</v>
      </c>
      <c r="P48" s="60">
        <v>47.6</v>
      </c>
      <c r="Q48" s="56">
        <v>34</v>
      </c>
      <c r="R48" s="51" t="s">
        <v>81</v>
      </c>
      <c r="S48" s="60">
        <v>78.099999999999994</v>
      </c>
      <c r="T48" s="56">
        <v>35</v>
      </c>
      <c r="U48" s="51" t="s">
        <v>80</v>
      </c>
      <c r="V48" s="52">
        <v>48.7</v>
      </c>
      <c r="W48" s="383">
        <v>6</v>
      </c>
      <c r="X48" s="73">
        <v>122</v>
      </c>
      <c r="Y48" s="54" t="s">
        <v>82</v>
      </c>
      <c r="Z48" s="63">
        <v>103.5</v>
      </c>
      <c r="AA48" s="56">
        <v>123</v>
      </c>
      <c r="AB48" s="51" t="s">
        <v>81</v>
      </c>
      <c r="AC48" s="60">
        <v>72.099999999999994</v>
      </c>
      <c r="AD48" s="56">
        <v>124</v>
      </c>
      <c r="AE48" s="51" t="s">
        <v>81</v>
      </c>
      <c r="AF48" s="60">
        <v>72.2</v>
      </c>
      <c r="AG48" s="73">
        <v>125</v>
      </c>
      <c r="AH48" s="54" t="s">
        <v>82</v>
      </c>
      <c r="AI48" s="55">
        <v>102</v>
      </c>
      <c r="AJ48" s="383">
        <v>6</v>
      </c>
      <c r="AK48" s="50">
        <v>190</v>
      </c>
      <c r="AL48" s="51" t="s">
        <v>80</v>
      </c>
      <c r="AM48" s="52">
        <v>48.6</v>
      </c>
      <c r="AN48" s="113">
        <v>191</v>
      </c>
      <c r="AO48" s="111" t="s">
        <v>81</v>
      </c>
      <c r="AP48" s="114">
        <v>76.099999999999994</v>
      </c>
      <c r="AQ48" s="56">
        <v>192</v>
      </c>
      <c r="AR48" s="51" t="s">
        <v>80</v>
      </c>
      <c r="AS48" s="60">
        <v>48.3</v>
      </c>
      <c r="AT48" s="56">
        <v>193</v>
      </c>
      <c r="AU48" s="51" t="s">
        <v>81</v>
      </c>
      <c r="AV48" s="60">
        <v>70.099999999999994</v>
      </c>
      <c r="AW48" s="56">
        <v>194</v>
      </c>
      <c r="AX48" s="51" t="s">
        <v>81</v>
      </c>
      <c r="AY48" s="60">
        <v>69.8</v>
      </c>
      <c r="AZ48" s="56">
        <v>195</v>
      </c>
      <c r="BA48" s="51" t="s">
        <v>80</v>
      </c>
      <c r="BB48" s="135">
        <v>45.7</v>
      </c>
    </row>
    <row r="49" spans="1:54">
      <c r="A49" s="384"/>
      <c r="B49" s="390"/>
      <c r="C49" s="390"/>
      <c r="D49" s="390"/>
      <c r="E49" s="387"/>
      <c r="F49" s="386"/>
      <c r="G49" s="386"/>
      <c r="H49" s="410"/>
      <c r="I49" s="411"/>
      <c r="J49" s="412"/>
      <c r="K49" s="401"/>
      <c r="L49" s="390"/>
      <c r="M49" s="391"/>
      <c r="N49" s="389"/>
      <c r="O49" s="390"/>
      <c r="P49" s="391"/>
      <c r="Q49" s="389"/>
      <c r="R49" s="390"/>
      <c r="S49" s="391"/>
      <c r="T49" s="389"/>
      <c r="U49" s="390"/>
      <c r="V49" s="390"/>
      <c r="W49" s="384"/>
      <c r="X49" s="386"/>
      <c r="Y49" s="386"/>
      <c r="Z49" s="386"/>
      <c r="AA49" s="389"/>
      <c r="AB49" s="390"/>
      <c r="AC49" s="391"/>
      <c r="AD49" s="389"/>
      <c r="AE49" s="390"/>
      <c r="AF49" s="391"/>
      <c r="AG49" s="386"/>
      <c r="AH49" s="386"/>
      <c r="AI49" s="388"/>
      <c r="AJ49" s="384"/>
      <c r="AK49" s="390"/>
      <c r="AL49" s="390"/>
      <c r="AM49" s="390"/>
      <c r="AN49" s="397"/>
      <c r="AO49" s="396"/>
      <c r="AP49" s="398"/>
      <c r="AQ49" s="389"/>
      <c r="AR49" s="390"/>
      <c r="AS49" s="391"/>
      <c r="AT49" s="389"/>
      <c r="AU49" s="390"/>
      <c r="AV49" s="391"/>
      <c r="AW49" s="389"/>
      <c r="AX49" s="390"/>
      <c r="AY49" s="391"/>
      <c r="AZ49" s="389"/>
      <c r="BA49" s="390"/>
      <c r="BB49" s="395"/>
    </row>
    <row r="50" spans="1:54">
      <c r="A50" s="384"/>
      <c r="B50" s="369">
        <f>$B$94</f>
        <v>47500</v>
      </c>
      <c r="C50" s="369"/>
      <c r="D50" s="47">
        <f t="shared" ref="D50" si="160">B50*D48</f>
        <v>2208750</v>
      </c>
      <c r="E50" s="371">
        <v>40500</v>
      </c>
      <c r="F50" s="372"/>
      <c r="G50" s="32">
        <f t="shared" ref="G50" si="161">G48*E50</f>
        <v>1952100</v>
      </c>
      <c r="H50" s="410"/>
      <c r="I50" s="411"/>
      <c r="J50" s="412"/>
      <c r="K50" s="368">
        <f>K94</f>
        <v>56500</v>
      </c>
      <c r="L50" s="369"/>
      <c r="M50" s="61">
        <f t="shared" ref="M50" si="162">K50*M48</f>
        <v>2593350</v>
      </c>
      <c r="N50" s="368">
        <f>$N$94</f>
        <v>57000</v>
      </c>
      <c r="O50" s="369"/>
      <c r="P50" s="61">
        <f t="shared" ref="P50" si="163">N50*P48</f>
        <v>2713200</v>
      </c>
      <c r="Q50" s="368">
        <f>$Q$94</f>
        <v>52000</v>
      </c>
      <c r="R50" s="369"/>
      <c r="S50" s="61">
        <f t="shared" ref="S50" si="164">Q50*S48</f>
        <v>4061200</v>
      </c>
      <c r="T50" s="368">
        <f>$T$94</f>
        <v>48000</v>
      </c>
      <c r="U50" s="369"/>
      <c r="V50" s="47">
        <f t="shared" ref="V50" si="165">T50*V48</f>
        <v>2337600</v>
      </c>
      <c r="W50" s="384"/>
      <c r="X50" s="372">
        <v>42500</v>
      </c>
      <c r="Y50" s="372"/>
      <c r="Z50" s="32">
        <f t="shared" ref="Z50" si="166">X50*Z48</f>
        <v>4398750</v>
      </c>
      <c r="AA50" s="368">
        <f>$AA$94</f>
        <v>55500</v>
      </c>
      <c r="AB50" s="369"/>
      <c r="AC50" s="61">
        <f t="shared" ref="AC50" si="167">AC48*AA50</f>
        <v>4001550</v>
      </c>
      <c r="AD50" s="368">
        <f>$AD$94</f>
        <v>55000</v>
      </c>
      <c r="AE50" s="369"/>
      <c r="AF50" s="61">
        <f t="shared" ref="AF50" si="168">AD50*AF48</f>
        <v>3971000</v>
      </c>
      <c r="AG50" s="372">
        <v>40500</v>
      </c>
      <c r="AH50" s="372"/>
      <c r="AI50" s="34">
        <f t="shared" ref="AI50" si="169">AG50*AI48</f>
        <v>4131000</v>
      </c>
      <c r="AJ50" s="384"/>
      <c r="AK50" s="369">
        <f>$AK$94</f>
        <v>47500</v>
      </c>
      <c r="AL50" s="369"/>
      <c r="AM50" s="47">
        <f t="shared" ref="AM50" si="170">AK50*AM48</f>
        <v>2308500</v>
      </c>
      <c r="AN50" s="115">
        <v>48500</v>
      </c>
      <c r="AO50" s="101"/>
      <c r="AP50" s="116">
        <f t="shared" ref="AP50" si="171">AP48*AN50</f>
        <v>3690850</v>
      </c>
      <c r="AQ50" s="35">
        <f>$AQ$94</f>
        <v>55500</v>
      </c>
      <c r="AR50" s="47"/>
      <c r="AS50" s="61">
        <f t="shared" ref="AS50" si="172">AQ50*AS48</f>
        <v>2680650</v>
      </c>
      <c r="AT50" s="35">
        <f>$AT$94</f>
        <v>54000</v>
      </c>
      <c r="AU50" s="47"/>
      <c r="AV50" s="61">
        <f t="shared" ref="AV50" si="173">AT50*AV48</f>
        <v>3785400</v>
      </c>
      <c r="AW50" s="35">
        <f>$AW$94</f>
        <v>56000</v>
      </c>
      <c r="AX50" s="47"/>
      <c r="AY50" s="61">
        <f t="shared" ref="AY50" si="174">AW50*AY48</f>
        <v>3908800</v>
      </c>
      <c r="AZ50" s="368">
        <f>$AZ$94</f>
        <v>47500</v>
      </c>
      <c r="BA50" s="369"/>
      <c r="BB50" s="129">
        <f t="shared" ref="BB50" si="175">AZ50*BB48</f>
        <v>2170750</v>
      </c>
    </row>
    <row r="51" spans="1:54">
      <c r="A51" s="402"/>
      <c r="B51" s="64" t="s">
        <v>27</v>
      </c>
      <c r="C51" s="64"/>
      <c r="D51" s="65" t="s">
        <v>84</v>
      </c>
      <c r="E51" s="66" t="s">
        <v>71</v>
      </c>
      <c r="F51" s="67"/>
      <c r="G51" s="68" t="s">
        <v>84</v>
      </c>
      <c r="H51" s="413"/>
      <c r="I51" s="414"/>
      <c r="J51" s="415"/>
      <c r="K51" s="75" t="s">
        <v>27</v>
      </c>
      <c r="L51" s="64"/>
      <c r="M51" s="65" t="s">
        <v>84</v>
      </c>
      <c r="N51" s="75" t="s">
        <v>27</v>
      </c>
      <c r="O51" s="64"/>
      <c r="P51" s="65" t="s">
        <v>84</v>
      </c>
      <c r="Q51" s="75" t="s">
        <v>27</v>
      </c>
      <c r="R51" s="64"/>
      <c r="S51" s="65" t="s">
        <v>84</v>
      </c>
      <c r="T51" s="75" t="s">
        <v>27</v>
      </c>
      <c r="U51" s="64"/>
      <c r="V51" s="65" t="s">
        <v>84</v>
      </c>
      <c r="W51" s="402"/>
      <c r="X51" s="67" t="s">
        <v>71</v>
      </c>
      <c r="Y51" s="67"/>
      <c r="Z51" s="68" t="s">
        <v>84</v>
      </c>
      <c r="AA51" s="75" t="s">
        <v>27</v>
      </c>
      <c r="AB51" s="64"/>
      <c r="AC51" s="120" t="s">
        <v>84</v>
      </c>
      <c r="AD51" s="75" t="s">
        <v>27</v>
      </c>
      <c r="AE51" s="64"/>
      <c r="AF51" s="120" t="s">
        <v>84</v>
      </c>
      <c r="AG51" s="67" t="s">
        <v>71</v>
      </c>
      <c r="AH51" s="67"/>
      <c r="AI51" s="68" t="s">
        <v>84</v>
      </c>
      <c r="AJ51" s="402"/>
      <c r="AK51" s="64" t="s">
        <v>27</v>
      </c>
      <c r="AL51" s="64"/>
      <c r="AM51" s="65" t="s">
        <v>84</v>
      </c>
      <c r="AN51" s="122" t="s">
        <v>88</v>
      </c>
      <c r="AO51" s="125"/>
      <c r="AP51" s="126" t="s">
        <v>84</v>
      </c>
      <c r="AQ51" s="75" t="s">
        <v>27</v>
      </c>
      <c r="AR51" s="64"/>
      <c r="AS51" s="65" t="s">
        <v>84</v>
      </c>
      <c r="AT51" s="75" t="s">
        <v>27</v>
      </c>
      <c r="AU51" s="64"/>
      <c r="AV51" s="65" t="s">
        <v>84</v>
      </c>
      <c r="AW51" s="75" t="s">
        <v>27</v>
      </c>
      <c r="AX51" s="64"/>
      <c r="AY51" s="65" t="s">
        <v>84</v>
      </c>
      <c r="AZ51" s="75" t="s">
        <v>27</v>
      </c>
      <c r="BA51" s="64"/>
      <c r="BB51" s="136" t="s">
        <v>84</v>
      </c>
    </row>
    <row r="52" spans="1:54" ht="15.75" customHeight="1">
      <c r="A52" s="403">
        <v>5</v>
      </c>
      <c r="B52" s="69">
        <v>22</v>
      </c>
      <c r="C52" s="70" t="s">
        <v>80</v>
      </c>
      <c r="D52" s="71">
        <v>46.5</v>
      </c>
      <c r="E52" s="29">
        <v>23</v>
      </c>
      <c r="F52" s="27" t="s">
        <v>80</v>
      </c>
      <c r="G52" s="30">
        <v>48.2</v>
      </c>
      <c r="H52" s="26">
        <v>24</v>
      </c>
      <c r="I52" s="27" t="s">
        <v>80</v>
      </c>
      <c r="J52" s="30">
        <v>45.4</v>
      </c>
      <c r="K52" s="31">
        <v>25</v>
      </c>
      <c r="L52" s="70" t="s">
        <v>80</v>
      </c>
      <c r="M52" s="81">
        <v>45.9</v>
      </c>
      <c r="N52" s="31">
        <v>26</v>
      </c>
      <c r="O52" s="70" t="s">
        <v>80</v>
      </c>
      <c r="P52" s="81">
        <v>47.6</v>
      </c>
      <c r="Q52" s="79">
        <v>27</v>
      </c>
      <c r="R52" s="93" t="s">
        <v>81</v>
      </c>
      <c r="S52" s="94">
        <v>78.099999999999994</v>
      </c>
      <c r="T52" s="31">
        <v>28</v>
      </c>
      <c r="U52" s="70" t="s">
        <v>80</v>
      </c>
      <c r="V52" s="71">
        <v>48.7</v>
      </c>
      <c r="W52" s="403">
        <v>5</v>
      </c>
      <c r="X52" s="69">
        <v>118</v>
      </c>
      <c r="Y52" s="70" t="s">
        <v>82</v>
      </c>
      <c r="Z52" s="71">
        <v>103.5</v>
      </c>
      <c r="AA52" s="31">
        <v>119</v>
      </c>
      <c r="AB52" s="70" t="s">
        <v>81</v>
      </c>
      <c r="AC52" s="81">
        <v>72.099999999999994</v>
      </c>
      <c r="AD52" s="31">
        <v>120</v>
      </c>
      <c r="AE52" s="70" t="s">
        <v>81</v>
      </c>
      <c r="AF52" s="81">
        <v>72.2</v>
      </c>
      <c r="AG52" s="505" t="s">
        <v>83</v>
      </c>
      <c r="AH52" s="506"/>
      <c r="AI52" s="507"/>
      <c r="AJ52" s="403">
        <v>5</v>
      </c>
      <c r="AK52" s="69">
        <v>184</v>
      </c>
      <c r="AL52" s="70" t="s">
        <v>80</v>
      </c>
      <c r="AM52" s="71">
        <v>48.6</v>
      </c>
      <c r="AN52" s="31">
        <v>185</v>
      </c>
      <c r="AO52" s="70" t="s">
        <v>81</v>
      </c>
      <c r="AP52" s="81">
        <v>76.099999999999994</v>
      </c>
      <c r="AQ52" s="29">
        <v>186</v>
      </c>
      <c r="AR52" s="27" t="s">
        <v>80</v>
      </c>
      <c r="AS52" s="30">
        <v>48.3</v>
      </c>
      <c r="AT52" s="29">
        <v>187</v>
      </c>
      <c r="AU52" s="27" t="s">
        <v>81</v>
      </c>
      <c r="AV52" s="30">
        <v>70.099999999999994</v>
      </c>
      <c r="AW52" s="29">
        <v>188</v>
      </c>
      <c r="AX52" s="27" t="s">
        <v>81</v>
      </c>
      <c r="AY52" s="30">
        <v>69.8</v>
      </c>
      <c r="AZ52" s="31">
        <v>189</v>
      </c>
      <c r="BA52" s="70" t="s">
        <v>80</v>
      </c>
      <c r="BB52" s="128">
        <v>45.7</v>
      </c>
    </row>
    <row r="53" spans="1:54" ht="15" customHeight="1">
      <c r="A53" s="384"/>
      <c r="B53" s="390"/>
      <c r="C53" s="390"/>
      <c r="D53" s="390"/>
      <c r="E53" s="387"/>
      <c r="F53" s="386"/>
      <c r="G53" s="388"/>
      <c r="H53" s="386"/>
      <c r="I53" s="386"/>
      <c r="J53" s="388"/>
      <c r="K53" s="389"/>
      <c r="L53" s="390"/>
      <c r="M53" s="391"/>
      <c r="N53" s="389"/>
      <c r="O53" s="390"/>
      <c r="P53" s="391"/>
      <c r="Q53" s="393"/>
      <c r="R53" s="392"/>
      <c r="S53" s="394"/>
      <c r="T53" s="389"/>
      <c r="U53" s="390"/>
      <c r="V53" s="390"/>
      <c r="W53" s="384"/>
      <c r="X53" s="390"/>
      <c r="Y53" s="390"/>
      <c r="Z53" s="390"/>
      <c r="AA53" s="389"/>
      <c r="AB53" s="390"/>
      <c r="AC53" s="391"/>
      <c r="AD53" s="389"/>
      <c r="AE53" s="390"/>
      <c r="AF53" s="391"/>
      <c r="AG53" s="410"/>
      <c r="AH53" s="411"/>
      <c r="AI53" s="412"/>
      <c r="AJ53" s="384"/>
      <c r="AK53" s="390"/>
      <c r="AL53" s="390"/>
      <c r="AM53" s="390"/>
      <c r="AN53" s="389"/>
      <c r="AO53" s="390"/>
      <c r="AP53" s="391"/>
      <c r="AQ53" s="387"/>
      <c r="AR53" s="386"/>
      <c r="AS53" s="388"/>
      <c r="AT53" s="387"/>
      <c r="AU53" s="386"/>
      <c r="AV53" s="388"/>
      <c r="AW53" s="387"/>
      <c r="AX53" s="386"/>
      <c r="AY53" s="388"/>
      <c r="AZ53" s="389"/>
      <c r="BA53" s="390"/>
      <c r="BB53" s="395"/>
    </row>
    <row r="54" spans="1:54" ht="15" customHeight="1">
      <c r="A54" s="384"/>
      <c r="B54" s="369">
        <f>B92</f>
        <v>47000</v>
      </c>
      <c r="C54" s="369"/>
      <c r="D54" s="47">
        <f t="shared" ref="D54" si="176">B54*D52</f>
        <v>2185500</v>
      </c>
      <c r="E54" s="371">
        <v>43500</v>
      </c>
      <c r="F54" s="372"/>
      <c r="G54" s="34">
        <f t="shared" ref="G54" si="177">G52*E54</f>
        <v>2096700</v>
      </c>
      <c r="H54" s="372">
        <v>46000</v>
      </c>
      <c r="I54" s="372"/>
      <c r="J54" s="34">
        <f t="shared" ref="J54" si="178">H54*J52</f>
        <v>2088400</v>
      </c>
      <c r="K54" s="368">
        <f>K92</f>
        <v>54500</v>
      </c>
      <c r="L54" s="369"/>
      <c r="M54" s="61">
        <f>K54*M52</f>
        <v>2501550</v>
      </c>
      <c r="N54" s="368">
        <f>N92</f>
        <v>55000</v>
      </c>
      <c r="O54" s="369"/>
      <c r="P54" s="61">
        <f t="shared" ref="P54" si="179">N54*P52</f>
        <v>2618000</v>
      </c>
      <c r="Q54" s="373">
        <v>46000</v>
      </c>
      <c r="R54" s="370"/>
      <c r="S54" s="89">
        <f t="shared" ref="S54" si="180">Q54*S52</f>
        <v>3592600</v>
      </c>
      <c r="T54" s="368">
        <f>T92</f>
        <v>47500</v>
      </c>
      <c r="U54" s="369"/>
      <c r="V54" s="47">
        <f t="shared" ref="V54" si="181">T54*V52</f>
        <v>2313250</v>
      </c>
      <c r="W54" s="384"/>
      <c r="X54" s="369">
        <f>X92</f>
        <v>46000</v>
      </c>
      <c r="Y54" s="369"/>
      <c r="Z54" s="47">
        <f t="shared" ref="Z54" si="182">X54*Z52</f>
        <v>4761000</v>
      </c>
      <c r="AA54" s="368">
        <f>AA92</f>
        <v>53500</v>
      </c>
      <c r="AB54" s="369"/>
      <c r="AC54" s="61">
        <f t="shared" ref="AC54" si="183">AC52*AA54</f>
        <v>3857350</v>
      </c>
      <c r="AD54" s="368">
        <f>AD92</f>
        <v>53000</v>
      </c>
      <c r="AE54" s="369"/>
      <c r="AF54" s="61">
        <f t="shared" ref="AF54" si="184">AD54*AF52</f>
        <v>3826600</v>
      </c>
      <c r="AG54" s="410"/>
      <c r="AH54" s="411"/>
      <c r="AI54" s="412"/>
      <c r="AJ54" s="384"/>
      <c r="AK54" s="369">
        <f>AK92</f>
        <v>47000</v>
      </c>
      <c r="AL54" s="369"/>
      <c r="AM54" s="47">
        <f t="shared" ref="AM54" si="185">AK54*AM52</f>
        <v>2284200</v>
      </c>
      <c r="AN54" s="368">
        <f>AN92</f>
        <v>51500</v>
      </c>
      <c r="AO54" s="369"/>
      <c r="AP54" s="61">
        <f>AN54*AP52</f>
        <v>3919150</v>
      </c>
      <c r="AQ54" s="371">
        <v>46000</v>
      </c>
      <c r="AR54" s="372"/>
      <c r="AS54" s="34">
        <f t="shared" ref="AS54" si="186">AQ54*AS52</f>
        <v>2221800</v>
      </c>
      <c r="AT54" s="371">
        <v>45000</v>
      </c>
      <c r="AU54" s="372"/>
      <c r="AV54" s="34">
        <f t="shared" ref="AV54" si="187">AT54*AV52</f>
        <v>3154500</v>
      </c>
      <c r="AW54" s="371">
        <v>47000</v>
      </c>
      <c r="AX54" s="372"/>
      <c r="AY54" s="34">
        <f t="shared" ref="AY54" si="188">AW54*AY52</f>
        <v>3280600</v>
      </c>
      <c r="AZ54" s="368">
        <f>AZ92</f>
        <v>47000</v>
      </c>
      <c r="BA54" s="369"/>
      <c r="BB54" s="129">
        <f t="shared" ref="BB54" si="189">AZ54*BB52</f>
        <v>2147900</v>
      </c>
    </row>
    <row r="55" spans="1:54" ht="15" customHeight="1">
      <c r="A55" s="385"/>
      <c r="B55" s="48" t="s">
        <v>27</v>
      </c>
      <c r="C55" s="48"/>
      <c r="D55" s="49" t="s">
        <v>84</v>
      </c>
      <c r="E55" s="38" t="s">
        <v>71</v>
      </c>
      <c r="F55" s="36"/>
      <c r="G55" s="72" t="s">
        <v>84</v>
      </c>
      <c r="H55" s="36" t="s">
        <v>71</v>
      </c>
      <c r="I55" s="36"/>
      <c r="J55" s="37" t="s">
        <v>84</v>
      </c>
      <c r="K55" s="39" t="s">
        <v>27</v>
      </c>
      <c r="L55" s="48"/>
      <c r="M55" s="49" t="s">
        <v>84</v>
      </c>
      <c r="N55" s="39" t="s">
        <v>27</v>
      </c>
      <c r="O55" s="48"/>
      <c r="P55" s="49" t="s">
        <v>84</v>
      </c>
      <c r="Q55" s="59" t="s">
        <v>71</v>
      </c>
      <c r="R55" s="90"/>
      <c r="S55" s="91" t="s">
        <v>84</v>
      </c>
      <c r="T55" s="39" t="s">
        <v>27</v>
      </c>
      <c r="U55" s="48"/>
      <c r="V55" s="49" t="s">
        <v>84</v>
      </c>
      <c r="W55" s="385"/>
      <c r="X55" s="48" t="s">
        <v>27</v>
      </c>
      <c r="Y55" s="48"/>
      <c r="Z55" s="49" t="s">
        <v>84</v>
      </c>
      <c r="AA55" s="39" t="s">
        <v>27</v>
      </c>
      <c r="AB55" s="48"/>
      <c r="AC55" s="119" t="s">
        <v>84</v>
      </c>
      <c r="AD55" s="39" t="s">
        <v>27</v>
      </c>
      <c r="AE55" s="48"/>
      <c r="AF55" s="119" t="s">
        <v>84</v>
      </c>
      <c r="AG55" s="499"/>
      <c r="AH55" s="500"/>
      <c r="AI55" s="501"/>
      <c r="AJ55" s="385"/>
      <c r="AK55" s="48" t="s">
        <v>27</v>
      </c>
      <c r="AL55" s="48"/>
      <c r="AM55" s="49" t="s">
        <v>84</v>
      </c>
      <c r="AN55" s="39" t="s">
        <v>27</v>
      </c>
      <c r="AO55" s="48"/>
      <c r="AP55" s="119" t="s">
        <v>86</v>
      </c>
      <c r="AQ55" s="104" t="s">
        <v>71</v>
      </c>
      <c r="AR55" s="36"/>
      <c r="AS55" s="37" t="s">
        <v>84</v>
      </c>
      <c r="AT55" s="104" t="s">
        <v>71</v>
      </c>
      <c r="AU55" s="36"/>
      <c r="AV55" s="37" t="s">
        <v>84</v>
      </c>
      <c r="AW55" s="104" t="s">
        <v>71</v>
      </c>
      <c r="AX55" s="36"/>
      <c r="AY55" s="37" t="s">
        <v>84</v>
      </c>
      <c r="AZ55" s="39" t="s">
        <v>27</v>
      </c>
      <c r="BA55" s="48"/>
      <c r="BB55" s="130" t="s">
        <v>84</v>
      </c>
    </row>
    <row r="56" spans="1:54" ht="15" customHeight="1">
      <c r="A56" s="383">
        <v>4</v>
      </c>
      <c r="B56" s="50">
        <v>15</v>
      </c>
      <c r="C56" s="51" t="s">
        <v>80</v>
      </c>
      <c r="D56" s="52">
        <v>46.5</v>
      </c>
      <c r="E56" s="407" t="s">
        <v>83</v>
      </c>
      <c r="F56" s="408"/>
      <c r="G56" s="409"/>
      <c r="H56" s="56">
        <v>17</v>
      </c>
      <c r="I56" s="51" t="s">
        <v>80</v>
      </c>
      <c r="J56" s="60">
        <v>45.4</v>
      </c>
      <c r="K56" s="56">
        <v>18</v>
      </c>
      <c r="L56" s="51" t="s">
        <v>80</v>
      </c>
      <c r="M56" s="60">
        <v>45.9</v>
      </c>
      <c r="N56" s="56">
        <v>19</v>
      </c>
      <c r="O56" s="51" t="s">
        <v>80</v>
      </c>
      <c r="P56" s="60">
        <v>47.6</v>
      </c>
      <c r="Q56" s="56">
        <v>20</v>
      </c>
      <c r="R56" s="51" t="s">
        <v>81</v>
      </c>
      <c r="S56" s="60">
        <v>78.099999999999994</v>
      </c>
      <c r="T56" s="53">
        <v>21</v>
      </c>
      <c r="U56" s="54" t="s">
        <v>80</v>
      </c>
      <c r="V56" s="63">
        <v>48.7</v>
      </c>
      <c r="W56" s="383">
        <v>4</v>
      </c>
      <c r="X56" s="50">
        <v>114</v>
      </c>
      <c r="Y56" s="51" t="s">
        <v>82</v>
      </c>
      <c r="Z56" s="52">
        <v>103.5</v>
      </c>
      <c r="AA56" s="56">
        <v>115</v>
      </c>
      <c r="AB56" s="51" t="s">
        <v>81</v>
      </c>
      <c r="AC56" s="60">
        <v>72.099999999999994</v>
      </c>
      <c r="AD56" s="56">
        <v>116</v>
      </c>
      <c r="AE56" s="51" t="s">
        <v>81</v>
      </c>
      <c r="AF56" s="60">
        <v>72.2</v>
      </c>
      <c r="AG56" s="73">
        <v>117</v>
      </c>
      <c r="AH56" s="54" t="s">
        <v>82</v>
      </c>
      <c r="AI56" s="55">
        <v>102</v>
      </c>
      <c r="AJ56" s="383">
        <v>4</v>
      </c>
      <c r="AK56" s="50">
        <v>178</v>
      </c>
      <c r="AL56" s="51" t="s">
        <v>80</v>
      </c>
      <c r="AM56" s="52">
        <v>48.6</v>
      </c>
      <c r="AN56" s="56">
        <v>179</v>
      </c>
      <c r="AO56" s="51" t="s">
        <v>81</v>
      </c>
      <c r="AP56" s="60">
        <v>76.099999999999994</v>
      </c>
      <c r="AQ56" s="56">
        <v>180</v>
      </c>
      <c r="AR56" s="51" t="s">
        <v>80</v>
      </c>
      <c r="AS56" s="60">
        <v>48.3</v>
      </c>
      <c r="AT56" s="56">
        <v>181</v>
      </c>
      <c r="AU56" s="51" t="s">
        <v>81</v>
      </c>
      <c r="AV56" s="60">
        <v>70.099999999999994</v>
      </c>
      <c r="AW56" s="56">
        <v>182</v>
      </c>
      <c r="AX56" s="51" t="s">
        <v>81</v>
      </c>
      <c r="AY56" s="60">
        <v>69.8</v>
      </c>
      <c r="AZ56" s="56">
        <v>183</v>
      </c>
      <c r="BA56" s="51" t="s">
        <v>80</v>
      </c>
      <c r="BB56" s="135">
        <v>45.7</v>
      </c>
    </row>
    <row r="57" spans="1:54" ht="15" customHeight="1">
      <c r="A57" s="384"/>
      <c r="B57" s="390"/>
      <c r="C57" s="390"/>
      <c r="D57" s="390"/>
      <c r="E57" s="410"/>
      <c r="F57" s="411"/>
      <c r="G57" s="412"/>
      <c r="H57" s="389"/>
      <c r="I57" s="390"/>
      <c r="J57" s="391"/>
      <c r="K57" s="389"/>
      <c r="L57" s="390"/>
      <c r="M57" s="391"/>
      <c r="N57" s="389"/>
      <c r="O57" s="390"/>
      <c r="P57" s="391"/>
      <c r="Q57" s="389"/>
      <c r="R57" s="390"/>
      <c r="S57" s="391"/>
      <c r="T57" s="387"/>
      <c r="U57" s="386"/>
      <c r="V57" s="386"/>
      <c r="W57" s="384"/>
      <c r="X57" s="390"/>
      <c r="Y57" s="390"/>
      <c r="Z57" s="390"/>
      <c r="AA57" s="389"/>
      <c r="AB57" s="390"/>
      <c r="AC57" s="391"/>
      <c r="AD57" s="389"/>
      <c r="AE57" s="390"/>
      <c r="AF57" s="391"/>
      <c r="AG57" s="386"/>
      <c r="AH57" s="386"/>
      <c r="AI57" s="388"/>
      <c r="AJ57" s="384"/>
      <c r="AK57" s="390"/>
      <c r="AL57" s="390"/>
      <c r="AM57" s="390"/>
      <c r="AN57" s="389"/>
      <c r="AO57" s="390"/>
      <c r="AP57" s="391"/>
      <c r="AQ57" s="404"/>
      <c r="AR57" s="405"/>
      <c r="AS57" s="406"/>
      <c r="AT57" s="389"/>
      <c r="AU57" s="390"/>
      <c r="AV57" s="391"/>
      <c r="AW57" s="389"/>
      <c r="AX57" s="390"/>
      <c r="AY57" s="391"/>
      <c r="AZ57" s="389"/>
      <c r="BA57" s="390"/>
      <c r="BB57" s="395"/>
    </row>
    <row r="58" spans="1:54" ht="15" customHeight="1">
      <c r="A58" s="384"/>
      <c r="B58" s="369">
        <f>B92</f>
        <v>47000</v>
      </c>
      <c r="C58" s="369"/>
      <c r="D58" s="47">
        <f t="shared" ref="D58" si="190">B58*D56</f>
        <v>2185500</v>
      </c>
      <c r="E58" s="410"/>
      <c r="F58" s="411"/>
      <c r="G58" s="412"/>
      <c r="H58" s="368">
        <f>H92</f>
        <v>53500</v>
      </c>
      <c r="I58" s="369"/>
      <c r="J58" s="61">
        <f t="shared" ref="J58" si="191">H58*J56</f>
        <v>2428900</v>
      </c>
      <c r="K58" s="368">
        <f>K92</f>
        <v>54500</v>
      </c>
      <c r="L58" s="369"/>
      <c r="M58" s="61">
        <f t="shared" ref="M58" si="192">K58*M56</f>
        <v>2501550</v>
      </c>
      <c r="N58" s="368">
        <f>N92</f>
        <v>55000</v>
      </c>
      <c r="O58" s="369"/>
      <c r="P58" s="61">
        <f t="shared" ref="P58" si="193">N58*P56</f>
        <v>2618000</v>
      </c>
      <c r="Q58" s="368">
        <f>Q92</f>
        <v>51000</v>
      </c>
      <c r="R58" s="369"/>
      <c r="S58" s="61">
        <f t="shared" ref="S58" si="194">Q58*S56</f>
        <v>3983100</v>
      </c>
      <c r="T58" s="371">
        <v>38000</v>
      </c>
      <c r="U58" s="372"/>
      <c r="V58" s="32">
        <f t="shared" ref="V58" si="195">T58*V56</f>
        <v>1850600</v>
      </c>
      <c r="W58" s="384"/>
      <c r="X58" s="369">
        <f>X92</f>
        <v>46000</v>
      </c>
      <c r="Y58" s="369"/>
      <c r="Z58" s="47">
        <f t="shared" ref="Z58" si="196">X58*Z56</f>
        <v>4761000</v>
      </c>
      <c r="AA58" s="368">
        <f>AA92</f>
        <v>53500</v>
      </c>
      <c r="AB58" s="369"/>
      <c r="AC58" s="61">
        <f t="shared" ref="AC58" si="197">AC56*AA58</f>
        <v>3857350</v>
      </c>
      <c r="AD58" s="368">
        <f>AD92</f>
        <v>53000</v>
      </c>
      <c r="AE58" s="369"/>
      <c r="AF58" s="61">
        <f>AD58*AF56</f>
        <v>3826600</v>
      </c>
      <c r="AG58" s="372">
        <v>42500</v>
      </c>
      <c r="AH58" s="372"/>
      <c r="AI58" s="34">
        <f>AG58*AI56</f>
        <v>4335000</v>
      </c>
      <c r="AJ58" s="384"/>
      <c r="AK58" s="369">
        <f>AK92</f>
        <v>47000</v>
      </c>
      <c r="AL58" s="369"/>
      <c r="AM58" s="47">
        <f t="shared" ref="AM58" si="198">AK58*AM56</f>
        <v>2284200</v>
      </c>
      <c r="AN58" s="35">
        <f>AN92</f>
        <v>51500</v>
      </c>
      <c r="AO58" s="47"/>
      <c r="AP58" s="61">
        <f t="shared" ref="AP58" si="199">AP56*AN58</f>
        <v>3919150</v>
      </c>
      <c r="AQ58" s="368">
        <f>AQ92</f>
        <v>53500</v>
      </c>
      <c r="AR58" s="369"/>
      <c r="AS58" s="61">
        <f t="shared" ref="AS58" si="200">AQ58*AS56</f>
        <v>2584050</v>
      </c>
      <c r="AT58" s="368">
        <f>AT92</f>
        <v>52000</v>
      </c>
      <c r="AU58" s="369"/>
      <c r="AV58" s="61">
        <f t="shared" ref="AV58" si="201">AT58*AV56</f>
        <v>3645200</v>
      </c>
      <c r="AW58" s="368">
        <f>AW92</f>
        <v>55000</v>
      </c>
      <c r="AX58" s="369"/>
      <c r="AY58" s="61">
        <f t="shared" ref="AY58" si="202">AW58*AY56</f>
        <v>3839000</v>
      </c>
      <c r="AZ58" s="368">
        <f>AZ92</f>
        <v>47000</v>
      </c>
      <c r="BA58" s="369"/>
      <c r="BB58" s="129">
        <f t="shared" ref="BB58" si="203">AZ58*BB56</f>
        <v>2147900</v>
      </c>
    </row>
    <row r="59" spans="1:54" ht="15" customHeight="1">
      <c r="A59" s="385"/>
      <c r="B59" s="48" t="s">
        <v>27</v>
      </c>
      <c r="C59" s="48"/>
      <c r="D59" s="49" t="s">
        <v>84</v>
      </c>
      <c r="E59" s="499"/>
      <c r="F59" s="500"/>
      <c r="G59" s="501"/>
      <c r="H59" s="39" t="s">
        <v>27</v>
      </c>
      <c r="I59" s="48"/>
      <c r="J59" s="49" t="s">
        <v>84</v>
      </c>
      <c r="K59" s="39" t="s">
        <v>27</v>
      </c>
      <c r="L59" s="48"/>
      <c r="M59" s="49" t="s">
        <v>84</v>
      </c>
      <c r="N59" s="39" t="s">
        <v>27</v>
      </c>
      <c r="O59" s="48"/>
      <c r="P59" s="49" t="s">
        <v>84</v>
      </c>
      <c r="Q59" s="39" t="s">
        <v>27</v>
      </c>
      <c r="R59" s="48"/>
      <c r="S59" s="49" t="s">
        <v>84</v>
      </c>
      <c r="T59" s="104" t="s">
        <v>71</v>
      </c>
      <c r="U59" s="36"/>
      <c r="V59" s="37" t="s">
        <v>84</v>
      </c>
      <c r="W59" s="385"/>
      <c r="X59" s="48" t="s">
        <v>27</v>
      </c>
      <c r="Y59" s="48"/>
      <c r="Z59" s="49" t="s">
        <v>84</v>
      </c>
      <c r="AA59" s="39" t="s">
        <v>27</v>
      </c>
      <c r="AB59" s="48"/>
      <c r="AC59" s="119" t="s">
        <v>84</v>
      </c>
      <c r="AD59" s="39" t="s">
        <v>27</v>
      </c>
      <c r="AE59" s="48"/>
      <c r="AF59" s="119" t="s">
        <v>84</v>
      </c>
      <c r="AG59" s="36" t="s">
        <v>71</v>
      </c>
      <c r="AH59" s="36"/>
      <c r="AI59" s="37" t="s">
        <v>84</v>
      </c>
      <c r="AJ59" s="385"/>
      <c r="AK59" s="48" t="s">
        <v>27</v>
      </c>
      <c r="AL59" s="48"/>
      <c r="AM59" s="49" t="s">
        <v>84</v>
      </c>
      <c r="AN59" s="39" t="s">
        <v>27</v>
      </c>
      <c r="AO59" s="48"/>
      <c r="AP59" s="49" t="s">
        <v>84</v>
      </c>
      <c r="AQ59" s="39" t="s">
        <v>27</v>
      </c>
      <c r="AR59" s="48"/>
      <c r="AS59" s="49" t="s">
        <v>84</v>
      </c>
      <c r="AT59" s="39" t="s">
        <v>27</v>
      </c>
      <c r="AU59" s="48"/>
      <c r="AV59" s="49" t="s">
        <v>84</v>
      </c>
      <c r="AW59" s="39" t="s">
        <v>27</v>
      </c>
      <c r="AX59" s="48"/>
      <c r="AY59" s="49" t="s">
        <v>84</v>
      </c>
      <c r="AZ59" s="39" t="s">
        <v>27</v>
      </c>
      <c r="BA59" s="48"/>
      <c r="BB59" s="130" t="s">
        <v>84</v>
      </c>
    </row>
    <row r="60" spans="1:54">
      <c r="A60" s="383">
        <v>3</v>
      </c>
      <c r="B60" s="73">
        <v>8</v>
      </c>
      <c r="C60" s="54" t="s">
        <v>80</v>
      </c>
      <c r="D60" s="63">
        <v>46.5</v>
      </c>
      <c r="E60" s="53">
        <v>9</v>
      </c>
      <c r="F60" s="54" t="s">
        <v>80</v>
      </c>
      <c r="G60" s="55">
        <v>46.6</v>
      </c>
      <c r="H60" s="56">
        <v>10</v>
      </c>
      <c r="I60" s="51" t="s">
        <v>80</v>
      </c>
      <c r="J60" s="60">
        <v>45.4</v>
      </c>
      <c r="K60" s="56">
        <v>11</v>
      </c>
      <c r="L60" s="51" t="s">
        <v>80</v>
      </c>
      <c r="M60" s="60">
        <v>44.3</v>
      </c>
      <c r="N60" s="53">
        <v>12</v>
      </c>
      <c r="O60" s="54" t="s">
        <v>80</v>
      </c>
      <c r="P60" s="55">
        <v>46</v>
      </c>
      <c r="Q60" s="56">
        <v>13</v>
      </c>
      <c r="R60" s="51" t="s">
        <v>81</v>
      </c>
      <c r="S60" s="60">
        <v>78.099999999999994</v>
      </c>
      <c r="T60" s="56">
        <v>14</v>
      </c>
      <c r="U60" s="51" t="s">
        <v>80</v>
      </c>
      <c r="V60" s="52">
        <v>48.7</v>
      </c>
      <c r="W60" s="383">
        <v>3</v>
      </c>
      <c r="X60" s="50">
        <v>110</v>
      </c>
      <c r="Y60" s="51" t="s">
        <v>82</v>
      </c>
      <c r="Z60" s="52">
        <v>103.5</v>
      </c>
      <c r="AA60" s="407" t="s">
        <v>83</v>
      </c>
      <c r="AB60" s="408"/>
      <c r="AC60" s="409"/>
      <c r="AD60" s="53">
        <v>112</v>
      </c>
      <c r="AE60" s="54" t="s">
        <v>81</v>
      </c>
      <c r="AF60" s="55">
        <v>70.599999999999994</v>
      </c>
      <c r="AG60" s="121">
        <v>113</v>
      </c>
      <c r="AH60" s="85" t="s">
        <v>82</v>
      </c>
      <c r="AI60" s="86">
        <v>102</v>
      </c>
      <c r="AJ60" s="383">
        <v>3</v>
      </c>
      <c r="AK60" s="50">
        <v>172</v>
      </c>
      <c r="AL60" s="51" t="s">
        <v>80</v>
      </c>
      <c r="AM60" s="52">
        <v>48.6</v>
      </c>
      <c r="AN60" s="56">
        <v>173</v>
      </c>
      <c r="AO60" s="51" t="s">
        <v>81</v>
      </c>
      <c r="AP60" s="60">
        <v>76.099999999999994</v>
      </c>
      <c r="AQ60" s="57">
        <v>174</v>
      </c>
      <c r="AR60" s="85" t="s">
        <v>80</v>
      </c>
      <c r="AS60" s="86">
        <v>46.7</v>
      </c>
      <c r="AT60" s="407" t="s">
        <v>83</v>
      </c>
      <c r="AU60" s="408"/>
      <c r="AV60" s="409"/>
      <c r="AW60" s="53">
        <v>176</v>
      </c>
      <c r="AX60" s="54" t="s">
        <v>81</v>
      </c>
      <c r="AY60" s="55">
        <v>68.2</v>
      </c>
      <c r="AZ60" s="56">
        <v>177</v>
      </c>
      <c r="BA60" s="51" t="s">
        <v>80</v>
      </c>
      <c r="BB60" s="135">
        <v>45.7</v>
      </c>
    </row>
    <row r="61" spans="1:54">
      <c r="A61" s="384"/>
      <c r="B61" s="386"/>
      <c r="C61" s="386"/>
      <c r="D61" s="386"/>
      <c r="E61" s="387"/>
      <c r="F61" s="386"/>
      <c r="G61" s="388"/>
      <c r="H61" s="389"/>
      <c r="I61" s="390"/>
      <c r="J61" s="391"/>
      <c r="K61" s="389"/>
      <c r="L61" s="390"/>
      <c r="M61" s="391"/>
      <c r="N61" s="387"/>
      <c r="O61" s="386"/>
      <c r="P61" s="388"/>
      <c r="Q61" s="389"/>
      <c r="R61" s="390"/>
      <c r="S61" s="391"/>
      <c r="T61" s="389"/>
      <c r="U61" s="390"/>
      <c r="V61" s="390"/>
      <c r="W61" s="384"/>
      <c r="X61" s="390"/>
      <c r="Y61" s="390"/>
      <c r="Z61" s="390"/>
      <c r="AA61" s="410"/>
      <c r="AB61" s="411"/>
      <c r="AC61" s="412"/>
      <c r="AD61" s="387"/>
      <c r="AE61" s="386"/>
      <c r="AF61" s="388"/>
      <c r="AG61" s="392"/>
      <c r="AH61" s="392"/>
      <c r="AI61" s="394"/>
      <c r="AJ61" s="384"/>
      <c r="AK61" s="390"/>
      <c r="AL61" s="390"/>
      <c r="AM61" s="390"/>
      <c r="AN61" s="389"/>
      <c r="AO61" s="390"/>
      <c r="AP61" s="391"/>
      <c r="AQ61" s="393"/>
      <c r="AR61" s="392"/>
      <c r="AS61" s="394"/>
      <c r="AT61" s="410"/>
      <c r="AU61" s="411"/>
      <c r="AV61" s="412"/>
      <c r="AW61" s="387"/>
      <c r="AX61" s="386"/>
      <c r="AY61" s="388"/>
      <c r="AZ61" s="389"/>
      <c r="BA61" s="390"/>
      <c r="BB61" s="395"/>
    </row>
    <row r="62" spans="1:54">
      <c r="A62" s="384"/>
      <c r="B62" s="372">
        <v>40000</v>
      </c>
      <c r="C62" s="372"/>
      <c r="D62" s="32">
        <f t="shared" ref="D62" si="204">B62*D60</f>
        <v>1860000</v>
      </c>
      <c r="E62" s="371">
        <v>40000</v>
      </c>
      <c r="F62" s="372"/>
      <c r="G62" s="34">
        <f t="shared" ref="G62" si="205">G60*E62</f>
        <v>1864000</v>
      </c>
      <c r="H62" s="368">
        <f>H92</f>
        <v>53500</v>
      </c>
      <c r="I62" s="369"/>
      <c r="J62" s="61">
        <f t="shared" ref="J62" si="206">H62*J60</f>
        <v>2428900</v>
      </c>
      <c r="K62" s="368">
        <f>K92</f>
        <v>54500</v>
      </c>
      <c r="L62" s="369"/>
      <c r="M62" s="61">
        <f t="shared" ref="M62" si="207">K62*M60</f>
        <v>2414350</v>
      </c>
      <c r="N62" s="371">
        <v>44000</v>
      </c>
      <c r="O62" s="372"/>
      <c r="P62" s="34">
        <f t="shared" ref="P62" si="208">N62*P60</f>
        <v>2024000</v>
      </c>
      <c r="Q62" s="368">
        <f>Q92</f>
        <v>51000</v>
      </c>
      <c r="R62" s="369"/>
      <c r="S62" s="61">
        <f t="shared" ref="S62" si="209">Q62*S60</f>
        <v>3983100</v>
      </c>
      <c r="T62" s="368">
        <f>T92</f>
        <v>47500</v>
      </c>
      <c r="U62" s="369"/>
      <c r="V62" s="47">
        <f t="shared" ref="V62" si="210">T62*V60</f>
        <v>2313250</v>
      </c>
      <c r="W62" s="384"/>
      <c r="X62" s="369">
        <f>X92</f>
        <v>46000</v>
      </c>
      <c r="Y62" s="369"/>
      <c r="Z62" s="47">
        <f t="shared" ref="Z62" si="211">X62*Z60</f>
        <v>4761000</v>
      </c>
      <c r="AA62" s="410"/>
      <c r="AB62" s="411"/>
      <c r="AC62" s="412"/>
      <c r="AD62" s="371">
        <v>41500</v>
      </c>
      <c r="AE62" s="372"/>
      <c r="AF62" s="34">
        <f t="shared" ref="AF62" si="212">AD62*AF60</f>
        <v>2929900</v>
      </c>
      <c r="AG62" s="370">
        <v>39500</v>
      </c>
      <c r="AH62" s="370"/>
      <c r="AI62" s="89">
        <f t="shared" ref="AI62" si="213">AG62*AI60</f>
        <v>4029000</v>
      </c>
      <c r="AJ62" s="384"/>
      <c r="AK62" s="369">
        <f>AK92</f>
        <v>47000</v>
      </c>
      <c r="AL62" s="369"/>
      <c r="AM62" s="47">
        <f t="shared" ref="AM62" si="214">AK62*AM60</f>
        <v>2284200</v>
      </c>
      <c r="AN62" s="35">
        <f>AN92</f>
        <v>51500</v>
      </c>
      <c r="AO62" s="47"/>
      <c r="AP62" s="61">
        <f t="shared" ref="AP62" si="215">AP60*AN62</f>
        <v>3919150</v>
      </c>
      <c r="AQ62" s="373">
        <v>48000</v>
      </c>
      <c r="AR62" s="370"/>
      <c r="AS62" s="89">
        <f t="shared" ref="AS62" si="216">AQ62*AS60</f>
        <v>2241600</v>
      </c>
      <c r="AT62" s="410"/>
      <c r="AU62" s="411"/>
      <c r="AV62" s="412"/>
      <c r="AW62" s="371">
        <v>40500</v>
      </c>
      <c r="AX62" s="372"/>
      <c r="AY62" s="34">
        <f t="shared" ref="AY62" si="217">AW62*AY60</f>
        <v>2762100</v>
      </c>
      <c r="AZ62" s="368">
        <f>AZ92</f>
        <v>47000</v>
      </c>
      <c r="BA62" s="369"/>
      <c r="BB62" s="129">
        <f t="shared" ref="BB62" si="218">AZ62*BB60</f>
        <v>2147900</v>
      </c>
    </row>
    <row r="63" spans="1:54">
      <c r="A63" s="402"/>
      <c r="B63" s="67" t="s">
        <v>71</v>
      </c>
      <c r="C63" s="67"/>
      <c r="D63" s="68" t="s">
        <v>84</v>
      </c>
      <c r="E63" s="66" t="s">
        <v>71</v>
      </c>
      <c r="F63" s="67"/>
      <c r="G63" s="74" t="s">
        <v>84</v>
      </c>
      <c r="H63" s="75" t="s">
        <v>27</v>
      </c>
      <c r="I63" s="64"/>
      <c r="J63" s="65" t="s">
        <v>84</v>
      </c>
      <c r="K63" s="75" t="s">
        <v>27</v>
      </c>
      <c r="L63" s="64"/>
      <c r="M63" s="65" t="s">
        <v>84</v>
      </c>
      <c r="N63" s="92" t="s">
        <v>71</v>
      </c>
      <c r="O63" s="67"/>
      <c r="P63" s="68" t="s">
        <v>84</v>
      </c>
      <c r="Q63" s="75" t="s">
        <v>27</v>
      </c>
      <c r="R63" s="64"/>
      <c r="S63" s="65" t="s">
        <v>84</v>
      </c>
      <c r="T63" s="75" t="s">
        <v>27</v>
      </c>
      <c r="U63" s="64"/>
      <c r="V63" s="65" t="s">
        <v>84</v>
      </c>
      <c r="W63" s="402"/>
      <c r="X63" s="64" t="s">
        <v>27</v>
      </c>
      <c r="Y63" s="64"/>
      <c r="Z63" s="65" t="s">
        <v>84</v>
      </c>
      <c r="AA63" s="413"/>
      <c r="AB63" s="414"/>
      <c r="AC63" s="415"/>
      <c r="AD63" s="66" t="s">
        <v>71</v>
      </c>
      <c r="AE63" s="67"/>
      <c r="AF63" s="74" t="s">
        <v>84</v>
      </c>
      <c r="AG63" s="123" t="s">
        <v>71</v>
      </c>
      <c r="AH63" s="123"/>
      <c r="AI63" s="124" t="s">
        <v>84</v>
      </c>
      <c r="AJ63" s="402"/>
      <c r="AK63" s="64" t="s">
        <v>27</v>
      </c>
      <c r="AL63" s="64"/>
      <c r="AM63" s="65" t="s">
        <v>84</v>
      </c>
      <c r="AN63" s="75" t="s">
        <v>27</v>
      </c>
      <c r="AO63" s="64"/>
      <c r="AP63" s="65" t="s">
        <v>84</v>
      </c>
      <c r="AQ63" s="127" t="s">
        <v>71</v>
      </c>
      <c r="AR63" s="123"/>
      <c r="AS63" s="124" t="s">
        <v>84</v>
      </c>
      <c r="AT63" s="413"/>
      <c r="AU63" s="414"/>
      <c r="AV63" s="415"/>
      <c r="AW63" s="92" t="s">
        <v>71</v>
      </c>
      <c r="AX63" s="67"/>
      <c r="AY63" s="68" t="s">
        <v>84</v>
      </c>
      <c r="AZ63" s="75" t="s">
        <v>27</v>
      </c>
      <c r="BA63" s="64"/>
      <c r="BB63" s="136" t="s">
        <v>84</v>
      </c>
    </row>
    <row r="64" spans="1:54">
      <c r="A64" s="403">
        <v>2</v>
      </c>
      <c r="B64" s="69">
        <v>1</v>
      </c>
      <c r="C64" s="70" t="s">
        <v>80</v>
      </c>
      <c r="D64" s="71">
        <v>46.5</v>
      </c>
      <c r="E64" s="76">
        <v>2</v>
      </c>
      <c r="F64" s="77" t="s">
        <v>80</v>
      </c>
      <c r="G64" s="78">
        <v>46.6</v>
      </c>
      <c r="H64" s="79">
        <v>3</v>
      </c>
      <c r="I64" s="93" t="s">
        <v>80</v>
      </c>
      <c r="J64" s="94">
        <v>45.4</v>
      </c>
      <c r="K64" s="29">
        <v>4</v>
      </c>
      <c r="L64" s="27" t="s">
        <v>80</v>
      </c>
      <c r="M64" s="30">
        <v>44.3</v>
      </c>
      <c r="N64" s="79">
        <v>5</v>
      </c>
      <c r="O64" s="93" t="s">
        <v>80</v>
      </c>
      <c r="P64" s="94">
        <v>46</v>
      </c>
      <c r="Q64" s="31">
        <v>6</v>
      </c>
      <c r="R64" s="70" t="s">
        <v>81</v>
      </c>
      <c r="S64" s="81">
        <v>78.099999999999994</v>
      </c>
      <c r="T64" s="31">
        <v>7</v>
      </c>
      <c r="U64" s="70" t="s">
        <v>80</v>
      </c>
      <c r="V64" s="71">
        <v>48.7</v>
      </c>
      <c r="W64" s="403">
        <v>2</v>
      </c>
      <c r="X64" s="69">
        <v>106</v>
      </c>
      <c r="Y64" s="70" t="s">
        <v>82</v>
      </c>
      <c r="Z64" s="71">
        <v>103.5</v>
      </c>
      <c r="AA64" s="76">
        <v>107</v>
      </c>
      <c r="AB64" s="77" t="s">
        <v>81</v>
      </c>
      <c r="AC64" s="78">
        <v>70.5</v>
      </c>
      <c r="AD64" s="29">
        <v>108</v>
      </c>
      <c r="AE64" s="27" t="s">
        <v>81</v>
      </c>
      <c r="AF64" s="30">
        <v>70.599999999999994</v>
      </c>
      <c r="AG64" s="31">
        <v>109</v>
      </c>
      <c r="AH64" s="70" t="s">
        <v>82</v>
      </c>
      <c r="AI64" s="81">
        <v>102</v>
      </c>
      <c r="AJ64" s="403">
        <v>2</v>
      </c>
      <c r="AK64" s="69">
        <v>166</v>
      </c>
      <c r="AL64" s="70" t="s">
        <v>80</v>
      </c>
      <c r="AM64" s="71">
        <v>48.6</v>
      </c>
      <c r="AN64" s="31">
        <v>167</v>
      </c>
      <c r="AO64" s="70" t="s">
        <v>81</v>
      </c>
      <c r="AP64" s="81">
        <v>76.099999999999994</v>
      </c>
      <c r="AQ64" s="29">
        <v>168</v>
      </c>
      <c r="AR64" s="27" t="s">
        <v>80</v>
      </c>
      <c r="AS64" s="30">
        <v>46.7</v>
      </c>
      <c r="AT64" s="29">
        <v>169</v>
      </c>
      <c r="AU64" s="27" t="s">
        <v>81</v>
      </c>
      <c r="AV64" s="30">
        <v>68.7</v>
      </c>
      <c r="AW64" s="76">
        <v>170</v>
      </c>
      <c r="AX64" s="77" t="s">
        <v>81</v>
      </c>
      <c r="AY64" s="78">
        <v>68.2</v>
      </c>
      <c r="AZ64" s="76">
        <v>171</v>
      </c>
      <c r="BA64" s="77" t="s">
        <v>80</v>
      </c>
      <c r="BB64" s="137">
        <v>45.7</v>
      </c>
    </row>
    <row r="65" spans="1:54">
      <c r="A65" s="384"/>
      <c r="B65" s="390"/>
      <c r="C65" s="390"/>
      <c r="D65" s="390"/>
      <c r="E65" s="397"/>
      <c r="F65" s="396"/>
      <c r="G65" s="398"/>
      <c r="H65" s="393"/>
      <c r="I65" s="392"/>
      <c r="J65" s="394"/>
      <c r="K65" s="387"/>
      <c r="L65" s="386"/>
      <c r="M65" s="388"/>
      <c r="N65" s="393"/>
      <c r="O65" s="392"/>
      <c r="P65" s="394"/>
      <c r="Q65" s="389"/>
      <c r="R65" s="390"/>
      <c r="S65" s="391"/>
      <c r="T65" s="389"/>
      <c r="U65" s="390"/>
      <c r="V65" s="390"/>
      <c r="W65" s="384"/>
      <c r="X65" s="390"/>
      <c r="Y65" s="390"/>
      <c r="Z65" s="390"/>
      <c r="AA65" s="397"/>
      <c r="AB65" s="396"/>
      <c r="AC65" s="398"/>
      <c r="AD65" s="387"/>
      <c r="AE65" s="386"/>
      <c r="AF65" s="388"/>
      <c r="AG65" s="389"/>
      <c r="AH65" s="390"/>
      <c r="AI65" s="391"/>
      <c r="AJ65" s="384"/>
      <c r="AK65" s="390"/>
      <c r="AL65" s="390"/>
      <c r="AM65" s="390"/>
      <c r="AN65" s="389"/>
      <c r="AO65" s="390"/>
      <c r="AP65" s="391"/>
      <c r="AQ65" s="387"/>
      <c r="AR65" s="386"/>
      <c r="AS65" s="388"/>
      <c r="AT65" s="387"/>
      <c r="AU65" s="386"/>
      <c r="AV65" s="388"/>
      <c r="AW65" s="397"/>
      <c r="AX65" s="396"/>
      <c r="AY65" s="398"/>
      <c r="AZ65" s="397"/>
      <c r="BA65" s="396"/>
      <c r="BB65" s="416"/>
    </row>
    <row r="66" spans="1:54">
      <c r="A66" s="384"/>
      <c r="B66" s="369">
        <f>B90</f>
        <v>46000</v>
      </c>
      <c r="C66" s="369"/>
      <c r="D66" s="47">
        <f>B66*D64</f>
        <v>2139000</v>
      </c>
      <c r="E66" s="399">
        <v>41000</v>
      </c>
      <c r="F66" s="382"/>
      <c r="G66" s="116">
        <f>G64*E66</f>
        <v>1910600</v>
      </c>
      <c r="H66" s="373">
        <v>40000</v>
      </c>
      <c r="I66" s="370"/>
      <c r="J66" s="89">
        <f>H66*J64</f>
        <v>1816000</v>
      </c>
      <c r="K66" s="371">
        <v>39000</v>
      </c>
      <c r="L66" s="372"/>
      <c r="M66" s="34">
        <f>K66*M64</f>
        <v>1727700</v>
      </c>
      <c r="N66" s="373">
        <v>40500</v>
      </c>
      <c r="O66" s="370"/>
      <c r="P66" s="89">
        <f>N66*P64</f>
        <v>1863000</v>
      </c>
      <c r="Q66" s="368">
        <f>Q90</f>
        <v>45500</v>
      </c>
      <c r="R66" s="369"/>
      <c r="S66" s="61">
        <f>Q66*S64</f>
        <v>3553550</v>
      </c>
      <c r="T66" s="368">
        <f>T90</f>
        <v>46500</v>
      </c>
      <c r="U66" s="369"/>
      <c r="V66" s="47">
        <f>T66*V64</f>
        <v>2264550</v>
      </c>
      <c r="W66" s="384"/>
      <c r="X66" s="369">
        <f>X90</f>
        <v>44500</v>
      </c>
      <c r="Y66" s="369"/>
      <c r="Z66" s="47">
        <f>X66*Z64</f>
        <v>4605750</v>
      </c>
      <c r="AA66" s="399">
        <v>41000</v>
      </c>
      <c r="AB66" s="382"/>
      <c r="AC66" s="116">
        <f>AC64*AA66</f>
        <v>2890500</v>
      </c>
      <c r="AD66" s="371">
        <v>38500</v>
      </c>
      <c r="AE66" s="372"/>
      <c r="AF66" s="34">
        <f>AD66*AF64</f>
        <v>2718100</v>
      </c>
      <c r="AG66" s="368">
        <f>AG90</f>
        <v>46500</v>
      </c>
      <c r="AH66" s="369"/>
      <c r="AI66" s="61">
        <f>AG66*AI64</f>
        <v>4743000</v>
      </c>
      <c r="AJ66" s="384"/>
      <c r="AK66" s="369">
        <f>AK90</f>
        <v>46000</v>
      </c>
      <c r="AL66" s="369"/>
      <c r="AM66" s="47">
        <f>AK66*AM64</f>
        <v>2235600</v>
      </c>
      <c r="AN66" s="35">
        <f>AN90</f>
        <v>46000</v>
      </c>
      <c r="AO66" s="47"/>
      <c r="AP66" s="61">
        <f>AP64*AN66</f>
        <v>3500600</v>
      </c>
      <c r="AQ66" s="371">
        <v>39000</v>
      </c>
      <c r="AR66" s="372"/>
      <c r="AS66" s="34">
        <f>AQ66*AS64</f>
        <v>1821300</v>
      </c>
      <c r="AT66" s="371">
        <v>43500</v>
      </c>
      <c r="AU66" s="372"/>
      <c r="AV66" s="34">
        <f>AT66*AV64</f>
        <v>2988450</v>
      </c>
      <c r="AW66" s="399">
        <v>41000</v>
      </c>
      <c r="AX66" s="382"/>
      <c r="AY66" s="116">
        <f>AW66*AY64</f>
        <v>2796200</v>
      </c>
      <c r="AZ66" s="399">
        <v>41000</v>
      </c>
      <c r="BA66" s="382"/>
      <c r="BB66" s="162">
        <f>AZ66*BB64</f>
        <v>1873700</v>
      </c>
    </row>
    <row r="67" spans="1:54">
      <c r="A67" s="402"/>
      <c r="B67" s="64" t="s">
        <v>27</v>
      </c>
      <c r="C67" s="64"/>
      <c r="D67" s="65" t="s">
        <v>84</v>
      </c>
      <c r="E67" s="122" t="s">
        <v>85</v>
      </c>
      <c r="F67" s="125"/>
      <c r="G67" s="126" t="s">
        <v>84</v>
      </c>
      <c r="H67" s="127" t="s">
        <v>71</v>
      </c>
      <c r="I67" s="123"/>
      <c r="J67" s="124" t="s">
        <v>84</v>
      </c>
      <c r="K67" s="66" t="s">
        <v>71</v>
      </c>
      <c r="L67" s="67"/>
      <c r="M67" s="68" t="s">
        <v>84</v>
      </c>
      <c r="N67" s="127" t="s">
        <v>71</v>
      </c>
      <c r="O67" s="123"/>
      <c r="P67" s="124" t="s">
        <v>84</v>
      </c>
      <c r="Q67" s="75" t="s">
        <v>27</v>
      </c>
      <c r="R67" s="64"/>
      <c r="S67" s="65" t="s">
        <v>84</v>
      </c>
      <c r="T67" s="75" t="s">
        <v>27</v>
      </c>
      <c r="U67" s="64"/>
      <c r="V67" s="65" t="s">
        <v>84</v>
      </c>
      <c r="W67" s="402"/>
      <c r="X67" s="64" t="s">
        <v>27</v>
      </c>
      <c r="Y67" s="64"/>
      <c r="Z67" s="65" t="s">
        <v>84</v>
      </c>
      <c r="AA67" s="122" t="s">
        <v>85</v>
      </c>
      <c r="AB67" s="125"/>
      <c r="AC67" s="126" t="s">
        <v>84</v>
      </c>
      <c r="AD67" s="66" t="s">
        <v>71</v>
      </c>
      <c r="AE67" s="67"/>
      <c r="AF67" s="68" t="s">
        <v>84</v>
      </c>
      <c r="AG67" s="75" t="s">
        <v>27</v>
      </c>
      <c r="AH67" s="64"/>
      <c r="AI67" s="65" t="s">
        <v>84</v>
      </c>
      <c r="AJ67" s="402"/>
      <c r="AK67" s="64" t="s">
        <v>27</v>
      </c>
      <c r="AL67" s="64"/>
      <c r="AM67" s="65" t="s">
        <v>84</v>
      </c>
      <c r="AN67" s="75" t="s">
        <v>27</v>
      </c>
      <c r="AO67" s="64"/>
      <c r="AP67" s="65" t="s">
        <v>84</v>
      </c>
      <c r="AQ67" s="66" t="s">
        <v>71</v>
      </c>
      <c r="AR67" s="67"/>
      <c r="AS67" s="68" t="s">
        <v>84</v>
      </c>
      <c r="AT67" s="92" t="s">
        <v>71</v>
      </c>
      <c r="AU67" s="67"/>
      <c r="AV67" s="68" t="s">
        <v>84</v>
      </c>
      <c r="AW67" s="122" t="s">
        <v>85</v>
      </c>
      <c r="AX67" s="125"/>
      <c r="AY67" s="126" t="s">
        <v>84</v>
      </c>
      <c r="AZ67" s="122" t="s">
        <v>85</v>
      </c>
      <c r="BA67" s="125"/>
      <c r="BB67" s="163" t="s">
        <v>84</v>
      </c>
    </row>
    <row r="68" spans="1:54">
      <c r="A68" s="384">
        <v>1</v>
      </c>
      <c r="B68" s="138"/>
      <c r="C68" s="139"/>
      <c r="D68" s="140"/>
      <c r="E68" s="141"/>
      <c r="F68" s="139"/>
      <c r="G68" s="140"/>
      <c r="H68" s="141"/>
      <c r="I68" s="139"/>
      <c r="J68" s="140"/>
      <c r="K68" s="141"/>
      <c r="L68" s="139"/>
      <c r="M68" s="140"/>
      <c r="N68" s="141"/>
      <c r="O68" s="139"/>
      <c r="P68" s="140"/>
      <c r="Q68" s="141"/>
      <c r="R68" s="139"/>
      <c r="S68" s="140"/>
      <c r="T68" s="141"/>
      <c r="U68" s="139"/>
      <c r="V68" s="140"/>
      <c r="W68" s="384">
        <v>1</v>
      </c>
      <c r="X68" s="138"/>
      <c r="Y68" s="139"/>
      <c r="Z68" s="140"/>
      <c r="AA68" s="141"/>
      <c r="AB68" s="139"/>
      <c r="AC68" s="140"/>
      <c r="AD68" s="141"/>
      <c r="AE68" s="139"/>
      <c r="AF68" s="140"/>
      <c r="AG68" s="141"/>
      <c r="AH68" s="139"/>
      <c r="AI68" s="159"/>
      <c r="AJ68" s="384">
        <v>1</v>
      </c>
      <c r="AK68" s="138"/>
      <c r="AL68" s="139"/>
      <c r="AM68" s="140"/>
      <c r="AN68" s="141"/>
      <c r="AO68" s="139"/>
      <c r="AP68" s="140"/>
      <c r="AQ68" s="141"/>
      <c r="AR68" s="139"/>
      <c r="AS68" s="140"/>
      <c r="AT68" s="141"/>
      <c r="AU68" s="139"/>
      <c r="AV68" s="140"/>
      <c r="AW68" s="141"/>
      <c r="AX68" s="139"/>
      <c r="AY68" s="140"/>
      <c r="AZ68" s="141"/>
      <c r="BA68" s="139"/>
      <c r="BB68" s="159"/>
    </row>
    <row r="69" spans="1:54">
      <c r="A69" s="384"/>
      <c r="B69" s="417"/>
      <c r="C69" s="417"/>
      <c r="D69" s="417"/>
      <c r="E69" s="418"/>
      <c r="F69" s="417"/>
      <c r="G69" s="417"/>
      <c r="H69" s="418"/>
      <c r="I69" s="417"/>
      <c r="J69" s="417"/>
      <c r="K69" s="418"/>
      <c r="L69" s="417"/>
      <c r="M69" s="417"/>
      <c r="N69" s="418"/>
      <c r="O69" s="417"/>
      <c r="P69" s="417"/>
      <c r="Q69" s="418"/>
      <c r="R69" s="417"/>
      <c r="S69" s="417"/>
      <c r="T69" s="418"/>
      <c r="U69" s="417"/>
      <c r="V69" s="417"/>
      <c r="W69" s="384"/>
      <c r="X69" s="417"/>
      <c r="Y69" s="417"/>
      <c r="Z69" s="417"/>
      <c r="AA69" s="418"/>
      <c r="AB69" s="417"/>
      <c r="AC69" s="417"/>
      <c r="AD69" s="418"/>
      <c r="AE69" s="417"/>
      <c r="AF69" s="417"/>
      <c r="AG69" s="418"/>
      <c r="AH69" s="417"/>
      <c r="AI69" s="419"/>
      <c r="AJ69" s="384"/>
      <c r="AK69" s="417"/>
      <c r="AL69" s="417"/>
      <c r="AM69" s="417"/>
      <c r="AN69" s="418"/>
      <c r="AO69" s="417"/>
      <c r="AP69" s="417"/>
      <c r="AQ69" s="418"/>
      <c r="AR69" s="417"/>
      <c r="AS69" s="417"/>
      <c r="AT69" s="418"/>
      <c r="AU69" s="417"/>
      <c r="AV69" s="417"/>
      <c r="AW69" s="418"/>
      <c r="AX69" s="417"/>
      <c r="AY69" s="417"/>
      <c r="AZ69" s="418"/>
      <c r="BA69" s="417"/>
      <c r="BB69" s="419"/>
    </row>
    <row r="70" spans="1:54">
      <c r="A70" s="384"/>
      <c r="B70" s="420"/>
      <c r="C70" s="420"/>
      <c r="D70" s="142"/>
      <c r="E70" s="421"/>
      <c r="F70" s="420"/>
      <c r="G70" s="142"/>
      <c r="H70" s="421"/>
      <c r="I70" s="420"/>
      <c r="J70" s="142"/>
      <c r="K70" s="421"/>
      <c r="L70" s="420"/>
      <c r="M70" s="142"/>
      <c r="N70" s="421"/>
      <c r="O70" s="420"/>
      <c r="P70" s="142"/>
      <c r="Q70" s="421"/>
      <c r="R70" s="420"/>
      <c r="S70" s="142"/>
      <c r="T70" s="421"/>
      <c r="U70" s="420"/>
      <c r="V70" s="142"/>
      <c r="W70" s="384"/>
      <c r="X70" s="420"/>
      <c r="Y70" s="420"/>
      <c r="Z70" s="142"/>
      <c r="AA70" s="421"/>
      <c r="AB70" s="420"/>
      <c r="AC70" s="142"/>
      <c r="AD70" s="421"/>
      <c r="AE70" s="420"/>
      <c r="AF70" s="142"/>
      <c r="AG70" s="421"/>
      <c r="AH70" s="420"/>
      <c r="AI70" s="160"/>
      <c r="AJ70" s="384"/>
      <c r="AK70" s="420"/>
      <c r="AL70" s="420"/>
      <c r="AM70" s="142"/>
      <c r="AN70" s="421"/>
      <c r="AO70" s="420"/>
      <c r="AP70" s="142"/>
      <c r="AQ70" s="421"/>
      <c r="AR70" s="420"/>
      <c r="AS70" s="142"/>
      <c r="AT70" s="421"/>
      <c r="AU70" s="420"/>
      <c r="AV70" s="142"/>
      <c r="AW70" s="421"/>
      <c r="AX70" s="420"/>
      <c r="AY70" s="142"/>
      <c r="AZ70" s="421"/>
      <c r="BA70" s="420"/>
      <c r="BB70" s="160"/>
    </row>
    <row r="71" spans="1:54">
      <c r="A71" s="503"/>
      <c r="B71" s="425"/>
      <c r="C71" s="425"/>
      <c r="D71" s="143"/>
      <c r="E71" s="426"/>
      <c r="F71" s="425"/>
      <c r="G71" s="143"/>
      <c r="H71" s="426"/>
      <c r="I71" s="425"/>
      <c r="J71" s="143"/>
      <c r="K71" s="426"/>
      <c r="L71" s="425"/>
      <c r="M71" s="143"/>
      <c r="N71" s="426"/>
      <c r="O71" s="425"/>
      <c r="P71" s="143"/>
      <c r="Q71" s="426"/>
      <c r="R71" s="425"/>
      <c r="S71" s="143"/>
      <c r="T71" s="426"/>
      <c r="U71" s="425"/>
      <c r="V71" s="143"/>
      <c r="W71" s="503"/>
      <c r="X71" s="425"/>
      <c r="Y71" s="425"/>
      <c r="Z71" s="143"/>
      <c r="AA71" s="426"/>
      <c r="AB71" s="425"/>
      <c r="AC71" s="143"/>
      <c r="AD71" s="426"/>
      <c r="AE71" s="425"/>
      <c r="AF71" s="143"/>
      <c r="AG71" s="426"/>
      <c r="AH71" s="425"/>
      <c r="AI71" s="161"/>
      <c r="AJ71" s="503"/>
      <c r="AK71" s="425"/>
      <c r="AL71" s="425"/>
      <c r="AM71" s="143"/>
      <c r="AN71" s="426"/>
      <c r="AO71" s="425"/>
      <c r="AP71" s="143"/>
      <c r="AQ71" s="426"/>
      <c r="AR71" s="425"/>
      <c r="AS71" s="143"/>
      <c r="AT71" s="426"/>
      <c r="AU71" s="425"/>
      <c r="AV71" s="143"/>
      <c r="AW71" s="426"/>
      <c r="AX71" s="425"/>
      <c r="AY71" s="143"/>
      <c r="AZ71" s="426"/>
      <c r="BA71" s="425"/>
      <c r="BB71" s="161"/>
    </row>
    <row r="72" spans="1:54">
      <c r="A72" s="144" t="s">
        <v>89</v>
      </c>
      <c r="B72" s="422">
        <v>1</v>
      </c>
      <c r="C72" s="423"/>
      <c r="D72" s="424"/>
      <c r="E72" s="422">
        <v>2</v>
      </c>
      <c r="F72" s="423"/>
      <c r="G72" s="424"/>
      <c r="H72" s="422">
        <v>3</v>
      </c>
      <c r="I72" s="423"/>
      <c r="J72" s="424"/>
      <c r="K72" s="422">
        <v>4</v>
      </c>
      <c r="L72" s="423"/>
      <c r="M72" s="424"/>
      <c r="N72" s="422">
        <v>5</v>
      </c>
      <c r="O72" s="423"/>
      <c r="P72" s="424"/>
      <c r="Q72" s="422">
        <v>6</v>
      </c>
      <c r="R72" s="423"/>
      <c r="S72" s="424"/>
      <c r="T72" s="422">
        <v>7</v>
      </c>
      <c r="U72" s="423"/>
      <c r="V72" s="424"/>
      <c r="W72" s="155"/>
      <c r="X72" s="422">
        <v>8</v>
      </c>
      <c r="Y72" s="423"/>
      <c r="Z72" s="424"/>
      <c r="AA72" s="422">
        <v>9</v>
      </c>
      <c r="AB72" s="423"/>
      <c r="AC72" s="424"/>
      <c r="AD72" s="422">
        <v>10</v>
      </c>
      <c r="AE72" s="423"/>
      <c r="AF72" s="424"/>
      <c r="AG72" s="422">
        <v>11</v>
      </c>
      <c r="AH72" s="423"/>
      <c r="AI72" s="424"/>
      <c r="AJ72" s="155"/>
      <c r="AK72" s="422">
        <v>12</v>
      </c>
      <c r="AL72" s="423"/>
      <c r="AM72" s="424"/>
      <c r="AN72" s="422">
        <v>13</v>
      </c>
      <c r="AO72" s="423"/>
      <c r="AP72" s="424"/>
      <c r="AQ72" s="422">
        <v>14</v>
      </c>
      <c r="AR72" s="423"/>
      <c r="AS72" s="424"/>
      <c r="AT72" s="422">
        <v>15</v>
      </c>
      <c r="AU72" s="423"/>
      <c r="AV72" s="424"/>
      <c r="AW72" s="422">
        <v>16</v>
      </c>
      <c r="AX72" s="423"/>
      <c r="AY72" s="424"/>
      <c r="AZ72" s="422">
        <v>17</v>
      </c>
      <c r="BA72" s="423"/>
      <c r="BB72" s="424"/>
    </row>
    <row r="73" spans="1:54" hidden="1">
      <c r="A73" s="145"/>
    </row>
    <row r="74" spans="1:54" ht="19.5" hidden="1" customHeight="1">
      <c r="A74" s="146" t="s">
        <v>90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</row>
    <row r="75" spans="1:54" ht="23.25" hidden="1" customHeight="1">
      <c r="A75" s="148" t="s">
        <v>91</v>
      </c>
      <c r="B75" s="450">
        <v>44000</v>
      </c>
      <c r="C75" s="451"/>
      <c r="D75" s="452"/>
      <c r="E75" s="450">
        <v>44000</v>
      </c>
      <c r="F75" s="451"/>
      <c r="G75" s="452"/>
      <c r="H75" s="450">
        <v>44000</v>
      </c>
      <c r="I75" s="451"/>
      <c r="J75" s="452"/>
      <c r="K75" s="481"/>
      <c r="L75" s="482"/>
      <c r="M75" s="483"/>
      <c r="N75" s="450">
        <v>44500</v>
      </c>
      <c r="O75" s="451"/>
      <c r="P75" s="452"/>
      <c r="Q75" s="450">
        <v>43500</v>
      </c>
      <c r="R75" s="451"/>
      <c r="S75" s="452"/>
      <c r="T75" s="450">
        <v>44000</v>
      </c>
      <c r="U75" s="451"/>
      <c r="V75" s="452"/>
      <c r="W75" s="477"/>
      <c r="X75" s="450">
        <v>41000</v>
      </c>
      <c r="Y75" s="451"/>
      <c r="Z75" s="452"/>
      <c r="AA75" s="450">
        <v>44000</v>
      </c>
      <c r="AB75" s="451"/>
      <c r="AC75" s="452"/>
      <c r="AD75" s="481"/>
      <c r="AE75" s="482"/>
      <c r="AF75" s="483"/>
      <c r="AG75" s="450">
        <v>41500</v>
      </c>
      <c r="AH75" s="451"/>
      <c r="AI75" s="452"/>
      <c r="AJ75" s="477"/>
      <c r="AK75" s="450">
        <v>44000</v>
      </c>
      <c r="AL75" s="451"/>
      <c r="AM75" s="452"/>
      <c r="AN75" s="450">
        <v>43500</v>
      </c>
      <c r="AO75" s="451"/>
      <c r="AP75" s="452"/>
      <c r="AQ75" s="444"/>
      <c r="AR75" s="445"/>
      <c r="AS75" s="446"/>
      <c r="AT75" s="444"/>
      <c r="AU75" s="445"/>
      <c r="AV75" s="446"/>
      <c r="AW75" s="450">
        <v>44000</v>
      </c>
      <c r="AX75" s="451"/>
      <c r="AY75" s="452"/>
      <c r="AZ75" s="450">
        <v>44000</v>
      </c>
      <c r="BA75" s="451"/>
      <c r="BB75" s="452"/>
    </row>
    <row r="76" spans="1:54" ht="21" hidden="1" customHeight="1">
      <c r="A76" s="149" t="s">
        <v>92</v>
      </c>
      <c r="B76" s="453"/>
      <c r="C76" s="454"/>
      <c r="D76" s="455"/>
      <c r="E76" s="453"/>
      <c r="F76" s="454"/>
      <c r="G76" s="455"/>
      <c r="H76" s="453"/>
      <c r="I76" s="454"/>
      <c r="J76" s="455"/>
      <c r="K76" s="484"/>
      <c r="L76" s="485"/>
      <c r="M76" s="486"/>
      <c r="N76" s="453"/>
      <c r="O76" s="454"/>
      <c r="P76" s="455"/>
      <c r="Q76" s="453"/>
      <c r="R76" s="454"/>
      <c r="S76" s="455"/>
      <c r="T76" s="453"/>
      <c r="U76" s="454"/>
      <c r="V76" s="455"/>
      <c r="W76" s="478"/>
      <c r="X76" s="453"/>
      <c r="Y76" s="454"/>
      <c r="Z76" s="455"/>
      <c r="AA76" s="453"/>
      <c r="AB76" s="454"/>
      <c r="AC76" s="455"/>
      <c r="AD76" s="484"/>
      <c r="AE76" s="485"/>
      <c r="AF76" s="486"/>
      <c r="AG76" s="453"/>
      <c r="AH76" s="454"/>
      <c r="AI76" s="455"/>
      <c r="AJ76" s="478"/>
      <c r="AK76" s="453"/>
      <c r="AL76" s="454"/>
      <c r="AM76" s="455"/>
      <c r="AN76" s="453"/>
      <c r="AO76" s="454"/>
      <c r="AP76" s="455"/>
      <c r="AQ76" s="447"/>
      <c r="AR76" s="448"/>
      <c r="AS76" s="449"/>
      <c r="AT76" s="447"/>
      <c r="AU76" s="448"/>
      <c r="AV76" s="449"/>
      <c r="AW76" s="453"/>
      <c r="AX76" s="454"/>
      <c r="AY76" s="455"/>
      <c r="AZ76" s="453"/>
      <c r="BA76" s="454"/>
      <c r="BB76" s="455"/>
    </row>
    <row r="77" spans="1:54" ht="21.75" hidden="1" customHeight="1">
      <c r="A77" s="148" t="s">
        <v>93</v>
      </c>
      <c r="B77" s="450">
        <v>45000</v>
      </c>
      <c r="C77" s="451"/>
      <c r="D77" s="452"/>
      <c r="E77" s="481"/>
      <c r="F77" s="482"/>
      <c r="G77" s="483"/>
      <c r="H77" s="487">
        <v>51000</v>
      </c>
      <c r="I77" s="488"/>
      <c r="J77" s="489"/>
      <c r="K77" s="487">
        <v>52000</v>
      </c>
      <c r="L77" s="488"/>
      <c r="M77" s="489"/>
      <c r="N77" s="487">
        <v>52000</v>
      </c>
      <c r="O77" s="488"/>
      <c r="P77" s="489"/>
      <c r="Q77" s="487">
        <v>49000</v>
      </c>
      <c r="R77" s="488"/>
      <c r="S77" s="489"/>
      <c r="T77" s="450">
        <v>45000</v>
      </c>
      <c r="U77" s="451"/>
      <c r="V77" s="452"/>
      <c r="W77" s="477"/>
      <c r="X77" s="450">
        <v>42500</v>
      </c>
      <c r="Y77" s="451"/>
      <c r="Z77" s="452"/>
      <c r="AA77" s="487">
        <v>50500</v>
      </c>
      <c r="AB77" s="488"/>
      <c r="AC77" s="489"/>
      <c r="AD77" s="487">
        <v>50500</v>
      </c>
      <c r="AE77" s="488"/>
      <c r="AF77" s="489"/>
      <c r="AG77" s="450">
        <v>43000</v>
      </c>
      <c r="AH77" s="451"/>
      <c r="AI77" s="452"/>
      <c r="AJ77" s="477"/>
      <c r="AK77" s="450">
        <v>45000</v>
      </c>
      <c r="AL77" s="451"/>
      <c r="AM77" s="452"/>
      <c r="AN77" s="487">
        <v>49000</v>
      </c>
      <c r="AO77" s="488"/>
      <c r="AP77" s="489"/>
      <c r="AQ77" s="487">
        <v>51000</v>
      </c>
      <c r="AR77" s="488"/>
      <c r="AS77" s="489"/>
      <c r="AT77" s="487">
        <v>50000</v>
      </c>
      <c r="AU77" s="488"/>
      <c r="AV77" s="489"/>
      <c r="AW77" s="487">
        <v>52000</v>
      </c>
      <c r="AX77" s="488"/>
      <c r="AY77" s="489"/>
      <c r="AZ77" s="450">
        <v>45000</v>
      </c>
      <c r="BA77" s="451"/>
      <c r="BB77" s="452"/>
    </row>
    <row r="78" spans="1:54" ht="21.75" hidden="1" customHeight="1">
      <c r="A78" s="149" t="s">
        <v>94</v>
      </c>
      <c r="B78" s="453"/>
      <c r="C78" s="454"/>
      <c r="D78" s="455"/>
      <c r="E78" s="484"/>
      <c r="F78" s="485"/>
      <c r="G78" s="486"/>
      <c r="H78" s="490"/>
      <c r="I78" s="491"/>
      <c r="J78" s="492"/>
      <c r="K78" s="490"/>
      <c r="L78" s="491"/>
      <c r="M78" s="492"/>
      <c r="N78" s="490"/>
      <c r="O78" s="491"/>
      <c r="P78" s="492"/>
      <c r="Q78" s="490"/>
      <c r="R78" s="491"/>
      <c r="S78" s="492"/>
      <c r="T78" s="453"/>
      <c r="U78" s="454"/>
      <c r="V78" s="455"/>
      <c r="W78" s="478"/>
      <c r="X78" s="453"/>
      <c r="Y78" s="454"/>
      <c r="Z78" s="455"/>
      <c r="AA78" s="490"/>
      <c r="AB78" s="491"/>
      <c r="AC78" s="492"/>
      <c r="AD78" s="490"/>
      <c r="AE78" s="491"/>
      <c r="AF78" s="492"/>
      <c r="AG78" s="453"/>
      <c r="AH78" s="454"/>
      <c r="AI78" s="455"/>
      <c r="AJ78" s="478"/>
      <c r="AK78" s="453"/>
      <c r="AL78" s="454"/>
      <c r="AM78" s="455"/>
      <c r="AN78" s="490"/>
      <c r="AO78" s="491"/>
      <c r="AP78" s="492"/>
      <c r="AQ78" s="490"/>
      <c r="AR78" s="491"/>
      <c r="AS78" s="492"/>
      <c r="AT78" s="490"/>
      <c r="AU78" s="491"/>
      <c r="AV78" s="492"/>
      <c r="AW78" s="490"/>
      <c r="AX78" s="491"/>
      <c r="AY78" s="492"/>
      <c r="AZ78" s="453"/>
      <c r="BA78" s="454"/>
      <c r="BB78" s="455"/>
    </row>
    <row r="79" spans="1:54" ht="21.75" hidden="1" customHeight="1">
      <c r="A79" s="148" t="s">
        <v>95</v>
      </c>
      <c r="B79" s="450">
        <v>45500</v>
      </c>
      <c r="C79" s="451"/>
      <c r="D79" s="452"/>
      <c r="E79" s="487">
        <v>52000</v>
      </c>
      <c r="F79" s="488"/>
      <c r="G79" s="489"/>
      <c r="H79" s="487">
        <v>53000</v>
      </c>
      <c r="I79" s="488"/>
      <c r="J79" s="489"/>
      <c r="K79" s="487">
        <v>54000</v>
      </c>
      <c r="L79" s="488"/>
      <c r="M79" s="489"/>
      <c r="N79" s="487">
        <v>54000</v>
      </c>
      <c r="O79" s="488"/>
      <c r="P79" s="489"/>
      <c r="Q79" s="487">
        <v>50000</v>
      </c>
      <c r="R79" s="488"/>
      <c r="S79" s="489"/>
      <c r="T79" s="450">
        <v>45500</v>
      </c>
      <c r="U79" s="451"/>
      <c r="V79" s="452"/>
      <c r="W79" s="477"/>
      <c r="X79" s="450">
        <v>43500</v>
      </c>
      <c r="Y79" s="451"/>
      <c r="Z79" s="452"/>
      <c r="AA79" s="487">
        <v>52500</v>
      </c>
      <c r="AB79" s="488"/>
      <c r="AC79" s="489"/>
      <c r="AD79" s="487">
        <v>52500</v>
      </c>
      <c r="AE79" s="488"/>
      <c r="AF79" s="489"/>
      <c r="AG79" s="450">
        <v>44000</v>
      </c>
      <c r="AH79" s="451"/>
      <c r="AI79" s="452"/>
      <c r="AJ79" s="477"/>
      <c r="AK79" s="450">
        <v>45500</v>
      </c>
      <c r="AL79" s="451"/>
      <c r="AM79" s="452"/>
      <c r="AN79" s="487">
        <v>50000</v>
      </c>
      <c r="AO79" s="488"/>
      <c r="AP79" s="489"/>
      <c r="AQ79" s="487">
        <v>53000</v>
      </c>
      <c r="AR79" s="488"/>
      <c r="AS79" s="489"/>
      <c r="AT79" s="487">
        <v>52000</v>
      </c>
      <c r="AU79" s="488"/>
      <c r="AV79" s="489"/>
      <c r="AW79" s="487">
        <v>53000</v>
      </c>
      <c r="AX79" s="488"/>
      <c r="AY79" s="489"/>
      <c r="AZ79" s="450">
        <v>45500</v>
      </c>
      <c r="BA79" s="451"/>
      <c r="BB79" s="452"/>
    </row>
    <row r="80" spans="1:54" ht="21.75" hidden="1" customHeight="1">
      <c r="A80" s="149" t="s">
        <v>96</v>
      </c>
      <c r="B80" s="453"/>
      <c r="C80" s="454"/>
      <c r="D80" s="455"/>
      <c r="E80" s="490"/>
      <c r="F80" s="491"/>
      <c r="G80" s="492"/>
      <c r="H80" s="490"/>
      <c r="I80" s="491"/>
      <c r="J80" s="492"/>
      <c r="K80" s="490"/>
      <c r="L80" s="491"/>
      <c r="M80" s="492"/>
      <c r="N80" s="490"/>
      <c r="O80" s="491"/>
      <c r="P80" s="492"/>
      <c r="Q80" s="490"/>
      <c r="R80" s="491"/>
      <c r="S80" s="492"/>
      <c r="T80" s="453"/>
      <c r="U80" s="454"/>
      <c r="V80" s="455"/>
      <c r="W80" s="478"/>
      <c r="X80" s="453"/>
      <c r="Y80" s="454"/>
      <c r="Z80" s="455"/>
      <c r="AA80" s="490"/>
      <c r="AB80" s="491"/>
      <c r="AC80" s="492"/>
      <c r="AD80" s="490"/>
      <c r="AE80" s="491"/>
      <c r="AF80" s="492"/>
      <c r="AG80" s="453"/>
      <c r="AH80" s="454"/>
      <c r="AI80" s="455"/>
      <c r="AJ80" s="478"/>
      <c r="AK80" s="453"/>
      <c r="AL80" s="454"/>
      <c r="AM80" s="455"/>
      <c r="AN80" s="490"/>
      <c r="AO80" s="491"/>
      <c r="AP80" s="492"/>
      <c r="AQ80" s="490"/>
      <c r="AR80" s="491"/>
      <c r="AS80" s="492"/>
      <c r="AT80" s="490"/>
      <c r="AU80" s="491"/>
      <c r="AV80" s="492"/>
      <c r="AW80" s="490"/>
      <c r="AX80" s="491"/>
      <c r="AY80" s="492"/>
      <c r="AZ80" s="453"/>
      <c r="BA80" s="454"/>
      <c r="BB80" s="455"/>
    </row>
    <row r="81" spans="1:54" ht="21.75" hidden="1" customHeight="1"/>
    <row r="82" spans="1:54" ht="26.25" hidden="1" customHeight="1">
      <c r="A82" s="146" t="s">
        <v>97</v>
      </c>
      <c r="T82" s="145"/>
      <c r="U82" s="145"/>
      <c r="V82" s="145"/>
    </row>
    <row r="83" spans="1:54" ht="14.45" hidden="1" customHeight="1">
      <c r="A83" s="148" t="s">
        <v>91</v>
      </c>
      <c r="B83" s="450">
        <v>45000</v>
      </c>
      <c r="C83" s="451"/>
      <c r="D83" s="452"/>
      <c r="E83" s="450">
        <v>45000</v>
      </c>
      <c r="F83" s="451"/>
      <c r="G83" s="452"/>
      <c r="H83" s="450">
        <v>45000</v>
      </c>
      <c r="I83" s="451"/>
      <c r="J83" s="452"/>
      <c r="K83" s="450">
        <v>45000</v>
      </c>
      <c r="L83" s="451"/>
      <c r="M83" s="452"/>
      <c r="N83" s="450">
        <v>45000</v>
      </c>
      <c r="O83" s="451"/>
      <c r="P83" s="452"/>
      <c r="Q83" s="450">
        <v>44500</v>
      </c>
      <c r="R83" s="451"/>
      <c r="S83" s="452"/>
      <c r="T83" s="450">
        <v>45000</v>
      </c>
      <c r="U83" s="451"/>
      <c r="V83" s="452"/>
      <c r="W83" s="479"/>
      <c r="X83" s="450">
        <v>44500</v>
      </c>
      <c r="Y83" s="451"/>
      <c r="Z83" s="452"/>
      <c r="AA83" s="450">
        <v>44500</v>
      </c>
      <c r="AB83" s="451"/>
      <c r="AC83" s="452"/>
      <c r="AD83" s="450">
        <v>44500</v>
      </c>
      <c r="AE83" s="451"/>
      <c r="AF83" s="452"/>
      <c r="AG83" s="450">
        <v>44000</v>
      </c>
      <c r="AH83" s="451"/>
      <c r="AI83" s="452"/>
      <c r="AJ83" s="479"/>
      <c r="AK83" s="450">
        <v>45000</v>
      </c>
      <c r="AL83" s="451"/>
      <c r="AM83" s="452"/>
      <c r="AN83" s="450">
        <v>44500</v>
      </c>
      <c r="AO83" s="451"/>
      <c r="AP83" s="452"/>
      <c r="AQ83" s="450">
        <v>45000</v>
      </c>
      <c r="AR83" s="451"/>
      <c r="AS83" s="452"/>
      <c r="AT83" s="493"/>
      <c r="AU83" s="494"/>
      <c r="AV83" s="495"/>
      <c r="AW83" s="450">
        <v>44500</v>
      </c>
      <c r="AX83" s="451"/>
      <c r="AY83" s="452"/>
      <c r="AZ83" s="450">
        <v>45000</v>
      </c>
      <c r="BA83" s="451"/>
      <c r="BB83" s="452"/>
    </row>
    <row r="84" spans="1:54" ht="15" hidden="1" customHeight="1">
      <c r="A84" s="149" t="s">
        <v>92</v>
      </c>
      <c r="B84" s="453"/>
      <c r="C84" s="454"/>
      <c r="D84" s="455"/>
      <c r="E84" s="453"/>
      <c r="F84" s="454"/>
      <c r="G84" s="455"/>
      <c r="H84" s="453"/>
      <c r="I84" s="454"/>
      <c r="J84" s="455"/>
      <c r="K84" s="453"/>
      <c r="L84" s="454"/>
      <c r="M84" s="455"/>
      <c r="N84" s="453"/>
      <c r="O84" s="454"/>
      <c r="P84" s="455"/>
      <c r="Q84" s="453"/>
      <c r="R84" s="454"/>
      <c r="S84" s="455"/>
      <c r="T84" s="453"/>
      <c r="U84" s="454"/>
      <c r="V84" s="455"/>
      <c r="W84" s="480"/>
      <c r="X84" s="453"/>
      <c r="Y84" s="454"/>
      <c r="Z84" s="455"/>
      <c r="AA84" s="453"/>
      <c r="AB84" s="454"/>
      <c r="AC84" s="455"/>
      <c r="AD84" s="453"/>
      <c r="AE84" s="454"/>
      <c r="AF84" s="455"/>
      <c r="AG84" s="453"/>
      <c r="AH84" s="454"/>
      <c r="AI84" s="455"/>
      <c r="AJ84" s="480"/>
      <c r="AK84" s="453"/>
      <c r="AL84" s="454"/>
      <c r="AM84" s="455"/>
      <c r="AN84" s="453"/>
      <c r="AO84" s="454"/>
      <c r="AP84" s="455"/>
      <c r="AQ84" s="453"/>
      <c r="AR84" s="454"/>
      <c r="AS84" s="455"/>
      <c r="AT84" s="496"/>
      <c r="AU84" s="497"/>
      <c r="AV84" s="498"/>
      <c r="AW84" s="453"/>
      <c r="AX84" s="454"/>
      <c r="AY84" s="455"/>
      <c r="AZ84" s="453"/>
      <c r="BA84" s="454"/>
      <c r="BB84" s="455"/>
    </row>
    <row r="85" spans="1:54" hidden="1">
      <c r="A85" s="148" t="s">
        <v>93</v>
      </c>
      <c r="B85" s="450" t="s">
        <v>98</v>
      </c>
      <c r="C85" s="451"/>
      <c r="D85" s="452"/>
      <c r="E85" s="450" t="s">
        <v>98</v>
      </c>
      <c r="F85" s="451"/>
      <c r="G85" s="452"/>
      <c r="H85" s="450" t="s">
        <v>99</v>
      </c>
      <c r="I85" s="451"/>
      <c r="J85" s="452"/>
      <c r="K85" s="450" t="s">
        <v>100</v>
      </c>
      <c r="L85" s="451"/>
      <c r="M85" s="452"/>
      <c r="N85" s="450">
        <v>49500</v>
      </c>
      <c r="O85" s="451"/>
      <c r="P85" s="452"/>
      <c r="Q85" s="450" t="s">
        <v>101</v>
      </c>
      <c r="R85" s="451"/>
      <c r="S85" s="452"/>
      <c r="T85" s="450" t="s">
        <v>98</v>
      </c>
      <c r="U85" s="451"/>
      <c r="V85" s="452"/>
      <c r="W85" s="475"/>
      <c r="X85" s="450" t="s">
        <v>102</v>
      </c>
      <c r="Y85" s="451"/>
      <c r="Z85" s="452"/>
      <c r="AA85" s="450">
        <v>49500</v>
      </c>
      <c r="AB85" s="451"/>
      <c r="AC85" s="452"/>
      <c r="AD85" s="450">
        <v>49500</v>
      </c>
      <c r="AE85" s="451"/>
      <c r="AF85" s="452"/>
      <c r="AG85" s="450" t="s">
        <v>103</v>
      </c>
      <c r="AH85" s="451"/>
      <c r="AI85" s="452"/>
      <c r="AJ85" s="475"/>
      <c r="AK85" s="450" t="s">
        <v>104</v>
      </c>
      <c r="AL85" s="451"/>
      <c r="AM85" s="452"/>
      <c r="AN85" s="450" t="s">
        <v>101</v>
      </c>
      <c r="AO85" s="451"/>
      <c r="AP85" s="452"/>
      <c r="AQ85" s="450" t="s">
        <v>105</v>
      </c>
      <c r="AR85" s="451"/>
      <c r="AS85" s="452"/>
      <c r="AT85" s="450">
        <v>49500</v>
      </c>
      <c r="AU85" s="451"/>
      <c r="AV85" s="452"/>
      <c r="AW85" s="450">
        <v>48500</v>
      </c>
      <c r="AX85" s="451"/>
      <c r="AY85" s="452"/>
      <c r="AZ85" s="450" t="s">
        <v>98</v>
      </c>
      <c r="BA85" s="451"/>
      <c r="BB85" s="452"/>
    </row>
    <row r="86" spans="1:54" hidden="1">
      <c r="A86" s="149" t="s">
        <v>106</v>
      </c>
      <c r="B86" s="453"/>
      <c r="C86" s="454"/>
      <c r="D86" s="455"/>
      <c r="E86" s="453"/>
      <c r="F86" s="454"/>
      <c r="G86" s="455"/>
      <c r="H86" s="453"/>
      <c r="I86" s="454"/>
      <c r="J86" s="455"/>
      <c r="K86" s="453"/>
      <c r="L86" s="454"/>
      <c r="M86" s="455"/>
      <c r="N86" s="453"/>
      <c r="O86" s="454"/>
      <c r="P86" s="455"/>
      <c r="Q86" s="453"/>
      <c r="R86" s="454"/>
      <c r="S86" s="455"/>
      <c r="T86" s="453"/>
      <c r="U86" s="454"/>
      <c r="V86" s="455"/>
      <c r="W86" s="476"/>
      <c r="X86" s="453"/>
      <c r="Y86" s="454"/>
      <c r="Z86" s="455"/>
      <c r="AA86" s="453"/>
      <c r="AB86" s="454"/>
      <c r="AC86" s="455"/>
      <c r="AD86" s="453"/>
      <c r="AE86" s="454"/>
      <c r="AF86" s="455"/>
      <c r="AG86" s="453"/>
      <c r="AH86" s="454"/>
      <c r="AI86" s="455"/>
      <c r="AJ86" s="476"/>
      <c r="AK86" s="453"/>
      <c r="AL86" s="454"/>
      <c r="AM86" s="455"/>
      <c r="AN86" s="453"/>
      <c r="AO86" s="454"/>
      <c r="AP86" s="455"/>
      <c r="AQ86" s="453"/>
      <c r="AR86" s="454"/>
      <c r="AS86" s="455"/>
      <c r="AT86" s="453"/>
      <c r="AU86" s="454"/>
      <c r="AV86" s="455"/>
      <c r="AW86" s="453"/>
      <c r="AX86" s="454"/>
      <c r="AY86" s="455"/>
      <c r="AZ86" s="453"/>
      <c r="BA86" s="454"/>
      <c r="BB86" s="455"/>
    </row>
    <row r="87" spans="1:54" ht="15.75" hidden="1">
      <c r="A87" s="148" t="s">
        <v>95</v>
      </c>
      <c r="B87" s="493"/>
      <c r="C87" s="494"/>
      <c r="D87" s="495"/>
      <c r="E87" s="493"/>
      <c r="F87" s="494"/>
      <c r="G87" s="495"/>
      <c r="H87" s="450">
        <v>48500</v>
      </c>
      <c r="I87" s="451"/>
      <c r="J87" s="452"/>
      <c r="K87" s="493"/>
      <c r="L87" s="494"/>
      <c r="M87" s="495"/>
      <c r="N87" s="493"/>
      <c r="O87" s="494"/>
      <c r="P87" s="495"/>
      <c r="Q87" s="427">
        <v>49000</v>
      </c>
      <c r="R87" s="428"/>
      <c r="S87" s="429"/>
      <c r="T87" s="450">
        <v>43500</v>
      </c>
      <c r="U87" s="451"/>
      <c r="V87" s="452"/>
      <c r="W87" s="475"/>
      <c r="X87" s="450">
        <v>42500</v>
      </c>
      <c r="Y87" s="451"/>
      <c r="Z87" s="452"/>
      <c r="AA87" s="493"/>
      <c r="AB87" s="494"/>
      <c r="AC87" s="495"/>
      <c r="AD87" s="450">
        <v>49500</v>
      </c>
      <c r="AE87" s="451"/>
      <c r="AF87" s="452"/>
      <c r="AG87" s="493"/>
      <c r="AH87" s="494"/>
      <c r="AI87" s="495"/>
      <c r="AJ87" s="475"/>
      <c r="AK87" s="493"/>
      <c r="AL87" s="494"/>
      <c r="AM87" s="495"/>
      <c r="AN87" s="450">
        <v>49000</v>
      </c>
      <c r="AO87" s="451"/>
      <c r="AP87" s="452"/>
      <c r="AQ87" s="493"/>
      <c r="AR87" s="494"/>
      <c r="AS87" s="495"/>
      <c r="AT87" s="493"/>
      <c r="AU87" s="494"/>
      <c r="AV87" s="495"/>
      <c r="AW87" s="493"/>
      <c r="AX87" s="494"/>
      <c r="AY87" s="495"/>
      <c r="AZ87" s="450">
        <v>43500</v>
      </c>
      <c r="BA87" s="451"/>
      <c r="BB87" s="452"/>
    </row>
    <row r="88" spans="1:54" ht="15.75" hidden="1">
      <c r="A88" s="149" t="s">
        <v>107</v>
      </c>
      <c r="B88" s="496"/>
      <c r="C88" s="497"/>
      <c r="D88" s="498"/>
      <c r="E88" s="496"/>
      <c r="F88" s="497"/>
      <c r="G88" s="498"/>
      <c r="H88" s="453"/>
      <c r="I88" s="454"/>
      <c r="J88" s="455"/>
      <c r="K88" s="496"/>
      <c r="L88" s="497"/>
      <c r="M88" s="498"/>
      <c r="N88" s="496"/>
      <c r="O88" s="497"/>
      <c r="P88" s="498"/>
      <c r="Q88" s="430"/>
      <c r="R88" s="431"/>
      <c r="S88" s="432"/>
      <c r="T88" s="453"/>
      <c r="U88" s="454"/>
      <c r="V88" s="455"/>
      <c r="W88" s="476"/>
      <c r="X88" s="453"/>
      <c r="Y88" s="454"/>
      <c r="Z88" s="455"/>
      <c r="AA88" s="496"/>
      <c r="AB88" s="497"/>
      <c r="AC88" s="498"/>
      <c r="AD88" s="453"/>
      <c r="AE88" s="454"/>
      <c r="AF88" s="455"/>
      <c r="AG88" s="496"/>
      <c r="AH88" s="497"/>
      <c r="AI88" s="498"/>
      <c r="AJ88" s="476"/>
      <c r="AK88" s="496"/>
      <c r="AL88" s="497"/>
      <c r="AM88" s="498"/>
      <c r="AN88" s="453"/>
      <c r="AO88" s="454"/>
      <c r="AP88" s="455"/>
      <c r="AQ88" s="496"/>
      <c r="AR88" s="497"/>
      <c r="AS88" s="498"/>
      <c r="AT88" s="496"/>
      <c r="AU88" s="497"/>
      <c r="AV88" s="498"/>
      <c r="AW88" s="496"/>
      <c r="AX88" s="497"/>
      <c r="AY88" s="498"/>
      <c r="AZ88" s="453"/>
      <c r="BA88" s="454"/>
      <c r="BB88" s="455"/>
    </row>
    <row r="89" spans="1:54" ht="28.5" customHeight="1">
      <c r="A89" s="146" t="s">
        <v>108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</row>
    <row r="90" spans="1:54">
      <c r="A90" s="148" t="s">
        <v>91</v>
      </c>
      <c r="B90" s="450">
        <v>46000</v>
      </c>
      <c r="C90" s="451"/>
      <c r="D90" s="452"/>
      <c r="E90" s="450">
        <v>46500</v>
      </c>
      <c r="F90" s="451"/>
      <c r="G90" s="452"/>
      <c r="H90" s="481"/>
      <c r="I90" s="482"/>
      <c r="J90" s="483"/>
      <c r="K90" s="481"/>
      <c r="L90" s="482"/>
      <c r="M90" s="483"/>
      <c r="N90" s="481"/>
      <c r="O90" s="482"/>
      <c r="P90" s="483"/>
      <c r="Q90" s="450">
        <v>45500</v>
      </c>
      <c r="R90" s="451"/>
      <c r="S90" s="452"/>
      <c r="T90" s="450">
        <v>46500</v>
      </c>
      <c r="U90" s="451"/>
      <c r="V90" s="452"/>
      <c r="W90" s="477"/>
      <c r="X90" s="450">
        <v>44500</v>
      </c>
      <c r="Y90" s="451"/>
      <c r="Z90" s="452"/>
      <c r="AA90" s="450">
        <v>47000</v>
      </c>
      <c r="AB90" s="451"/>
      <c r="AC90" s="452"/>
      <c r="AD90" s="481"/>
      <c r="AE90" s="482"/>
      <c r="AF90" s="483"/>
      <c r="AG90" s="450">
        <v>46500</v>
      </c>
      <c r="AH90" s="451"/>
      <c r="AI90" s="452"/>
      <c r="AJ90" s="477"/>
      <c r="AK90" s="450">
        <v>46000</v>
      </c>
      <c r="AL90" s="451"/>
      <c r="AM90" s="452"/>
      <c r="AN90" s="450">
        <v>46000</v>
      </c>
      <c r="AO90" s="451"/>
      <c r="AP90" s="452"/>
      <c r="AQ90" s="444"/>
      <c r="AR90" s="445"/>
      <c r="AS90" s="446"/>
      <c r="AT90" s="444"/>
      <c r="AU90" s="445"/>
      <c r="AV90" s="446"/>
      <c r="AW90" s="450">
        <v>47000</v>
      </c>
      <c r="AX90" s="451"/>
      <c r="AY90" s="452"/>
      <c r="AZ90" s="450">
        <v>46000</v>
      </c>
      <c r="BA90" s="451"/>
      <c r="BB90" s="452"/>
    </row>
    <row r="91" spans="1:54">
      <c r="A91" s="149" t="s">
        <v>92</v>
      </c>
      <c r="B91" s="453"/>
      <c r="C91" s="454"/>
      <c r="D91" s="455"/>
      <c r="E91" s="453"/>
      <c r="F91" s="454"/>
      <c r="G91" s="455"/>
      <c r="H91" s="484"/>
      <c r="I91" s="485"/>
      <c r="J91" s="486"/>
      <c r="K91" s="484"/>
      <c r="L91" s="485"/>
      <c r="M91" s="486"/>
      <c r="N91" s="484"/>
      <c r="O91" s="485"/>
      <c r="P91" s="486"/>
      <c r="Q91" s="453"/>
      <c r="R91" s="454"/>
      <c r="S91" s="455"/>
      <c r="T91" s="453"/>
      <c r="U91" s="454"/>
      <c r="V91" s="455"/>
      <c r="W91" s="478"/>
      <c r="X91" s="453"/>
      <c r="Y91" s="454"/>
      <c r="Z91" s="455"/>
      <c r="AA91" s="453"/>
      <c r="AB91" s="454"/>
      <c r="AC91" s="455"/>
      <c r="AD91" s="484"/>
      <c r="AE91" s="485"/>
      <c r="AF91" s="486"/>
      <c r="AG91" s="453"/>
      <c r="AH91" s="454"/>
      <c r="AI91" s="455"/>
      <c r="AJ91" s="478"/>
      <c r="AK91" s="453"/>
      <c r="AL91" s="454"/>
      <c r="AM91" s="455"/>
      <c r="AN91" s="453"/>
      <c r="AO91" s="454"/>
      <c r="AP91" s="455"/>
      <c r="AQ91" s="447"/>
      <c r="AR91" s="448"/>
      <c r="AS91" s="449"/>
      <c r="AT91" s="447"/>
      <c r="AU91" s="448"/>
      <c r="AV91" s="449"/>
      <c r="AW91" s="453"/>
      <c r="AX91" s="454"/>
      <c r="AY91" s="455"/>
      <c r="AZ91" s="453"/>
      <c r="BA91" s="454"/>
      <c r="BB91" s="455"/>
    </row>
    <row r="92" spans="1:54">
      <c r="A92" s="148" t="s">
        <v>93</v>
      </c>
      <c r="B92" s="450">
        <v>47000</v>
      </c>
      <c r="C92" s="451"/>
      <c r="D92" s="452"/>
      <c r="E92" s="481"/>
      <c r="F92" s="482"/>
      <c r="G92" s="483"/>
      <c r="H92" s="487">
        <v>53500</v>
      </c>
      <c r="I92" s="488"/>
      <c r="J92" s="489"/>
      <c r="K92" s="487">
        <v>54500</v>
      </c>
      <c r="L92" s="488"/>
      <c r="M92" s="489"/>
      <c r="N92" s="487">
        <v>55000</v>
      </c>
      <c r="O92" s="488"/>
      <c r="P92" s="489"/>
      <c r="Q92" s="487">
        <v>51000</v>
      </c>
      <c r="R92" s="488"/>
      <c r="S92" s="489"/>
      <c r="T92" s="450">
        <v>47500</v>
      </c>
      <c r="U92" s="451"/>
      <c r="V92" s="452"/>
      <c r="W92" s="477"/>
      <c r="X92" s="450">
        <v>46000</v>
      </c>
      <c r="Y92" s="451"/>
      <c r="Z92" s="452"/>
      <c r="AA92" s="487">
        <v>53500</v>
      </c>
      <c r="AB92" s="488"/>
      <c r="AC92" s="489"/>
      <c r="AD92" s="487">
        <v>53000</v>
      </c>
      <c r="AE92" s="488"/>
      <c r="AF92" s="489"/>
      <c r="AG92" s="481"/>
      <c r="AH92" s="482"/>
      <c r="AI92" s="483"/>
      <c r="AJ92" s="477"/>
      <c r="AK92" s="450">
        <v>47000</v>
      </c>
      <c r="AL92" s="451"/>
      <c r="AM92" s="452"/>
      <c r="AN92" s="487">
        <v>51500</v>
      </c>
      <c r="AO92" s="488"/>
      <c r="AP92" s="489"/>
      <c r="AQ92" s="487">
        <v>53500</v>
      </c>
      <c r="AR92" s="488"/>
      <c r="AS92" s="489"/>
      <c r="AT92" s="487">
        <v>52000</v>
      </c>
      <c r="AU92" s="488"/>
      <c r="AV92" s="489"/>
      <c r="AW92" s="487">
        <v>55000</v>
      </c>
      <c r="AX92" s="488"/>
      <c r="AY92" s="489"/>
      <c r="AZ92" s="450">
        <v>47000</v>
      </c>
      <c r="BA92" s="451"/>
      <c r="BB92" s="452"/>
    </row>
    <row r="93" spans="1:54">
      <c r="A93" s="149" t="s">
        <v>94</v>
      </c>
      <c r="B93" s="453"/>
      <c r="C93" s="454"/>
      <c r="D93" s="455"/>
      <c r="E93" s="484"/>
      <c r="F93" s="485"/>
      <c r="G93" s="486"/>
      <c r="H93" s="490"/>
      <c r="I93" s="491"/>
      <c r="J93" s="492"/>
      <c r="K93" s="490"/>
      <c r="L93" s="491"/>
      <c r="M93" s="492"/>
      <c r="N93" s="490"/>
      <c r="O93" s="491"/>
      <c r="P93" s="492"/>
      <c r="Q93" s="490"/>
      <c r="R93" s="491"/>
      <c r="S93" s="492"/>
      <c r="T93" s="453"/>
      <c r="U93" s="454"/>
      <c r="V93" s="455"/>
      <c r="W93" s="478"/>
      <c r="X93" s="453"/>
      <c r="Y93" s="454"/>
      <c r="Z93" s="455"/>
      <c r="AA93" s="490"/>
      <c r="AB93" s="491"/>
      <c r="AC93" s="492"/>
      <c r="AD93" s="490"/>
      <c r="AE93" s="491"/>
      <c r="AF93" s="492"/>
      <c r="AG93" s="484"/>
      <c r="AH93" s="485"/>
      <c r="AI93" s="486"/>
      <c r="AJ93" s="478"/>
      <c r="AK93" s="453"/>
      <c r="AL93" s="454"/>
      <c r="AM93" s="455"/>
      <c r="AN93" s="490"/>
      <c r="AO93" s="491"/>
      <c r="AP93" s="492"/>
      <c r="AQ93" s="490"/>
      <c r="AR93" s="491"/>
      <c r="AS93" s="492"/>
      <c r="AT93" s="490"/>
      <c r="AU93" s="491"/>
      <c r="AV93" s="492"/>
      <c r="AW93" s="490"/>
      <c r="AX93" s="491"/>
      <c r="AY93" s="492"/>
      <c r="AZ93" s="453"/>
      <c r="BA93" s="454"/>
      <c r="BB93" s="455"/>
    </row>
    <row r="94" spans="1:54">
      <c r="A94" s="148" t="s">
        <v>95</v>
      </c>
      <c r="B94" s="450">
        <v>47500</v>
      </c>
      <c r="C94" s="451"/>
      <c r="D94" s="452"/>
      <c r="E94" s="487">
        <v>54500</v>
      </c>
      <c r="F94" s="488"/>
      <c r="G94" s="489"/>
      <c r="H94" s="487">
        <v>55500</v>
      </c>
      <c r="I94" s="488"/>
      <c r="J94" s="489"/>
      <c r="K94" s="487">
        <v>56500</v>
      </c>
      <c r="L94" s="488"/>
      <c r="M94" s="489"/>
      <c r="N94" s="487">
        <v>57000</v>
      </c>
      <c r="O94" s="488"/>
      <c r="P94" s="489"/>
      <c r="Q94" s="487">
        <v>52000</v>
      </c>
      <c r="R94" s="488"/>
      <c r="S94" s="489"/>
      <c r="T94" s="450">
        <v>48000</v>
      </c>
      <c r="U94" s="451"/>
      <c r="V94" s="452"/>
      <c r="W94" s="477"/>
      <c r="X94" s="450">
        <v>47000</v>
      </c>
      <c r="Y94" s="451"/>
      <c r="Z94" s="452"/>
      <c r="AA94" s="487">
        <v>55500</v>
      </c>
      <c r="AB94" s="488"/>
      <c r="AC94" s="489"/>
      <c r="AD94" s="487">
        <v>55000</v>
      </c>
      <c r="AE94" s="488"/>
      <c r="AF94" s="489"/>
      <c r="AG94" s="450">
        <v>48000</v>
      </c>
      <c r="AH94" s="451"/>
      <c r="AI94" s="452"/>
      <c r="AJ94" s="477"/>
      <c r="AK94" s="450">
        <v>47500</v>
      </c>
      <c r="AL94" s="451"/>
      <c r="AM94" s="452"/>
      <c r="AN94" s="487">
        <v>52500</v>
      </c>
      <c r="AO94" s="488"/>
      <c r="AP94" s="489"/>
      <c r="AQ94" s="487">
        <v>55500</v>
      </c>
      <c r="AR94" s="488"/>
      <c r="AS94" s="489"/>
      <c r="AT94" s="487">
        <v>54000</v>
      </c>
      <c r="AU94" s="488"/>
      <c r="AV94" s="489"/>
      <c r="AW94" s="487">
        <v>56000</v>
      </c>
      <c r="AX94" s="488"/>
      <c r="AY94" s="489"/>
      <c r="AZ94" s="450">
        <v>47500</v>
      </c>
      <c r="BA94" s="451"/>
      <c r="BB94" s="452"/>
    </row>
    <row r="95" spans="1:54">
      <c r="A95" s="149" t="s">
        <v>96</v>
      </c>
      <c r="B95" s="453"/>
      <c r="C95" s="454"/>
      <c r="D95" s="455"/>
      <c r="E95" s="490"/>
      <c r="F95" s="491"/>
      <c r="G95" s="492"/>
      <c r="H95" s="490"/>
      <c r="I95" s="491"/>
      <c r="J95" s="492"/>
      <c r="K95" s="490"/>
      <c r="L95" s="491"/>
      <c r="M95" s="492"/>
      <c r="N95" s="490"/>
      <c r="O95" s="491"/>
      <c r="P95" s="492"/>
      <c r="Q95" s="490"/>
      <c r="R95" s="491"/>
      <c r="S95" s="492"/>
      <c r="T95" s="453"/>
      <c r="U95" s="454"/>
      <c r="V95" s="455"/>
      <c r="W95" s="478"/>
      <c r="X95" s="453"/>
      <c r="Y95" s="454"/>
      <c r="Z95" s="455"/>
      <c r="AA95" s="490"/>
      <c r="AB95" s="491"/>
      <c r="AC95" s="492"/>
      <c r="AD95" s="490"/>
      <c r="AE95" s="491"/>
      <c r="AF95" s="492"/>
      <c r="AG95" s="453"/>
      <c r="AH95" s="454"/>
      <c r="AI95" s="455"/>
      <c r="AJ95" s="478"/>
      <c r="AK95" s="453"/>
      <c r="AL95" s="454"/>
      <c r="AM95" s="455"/>
      <c r="AN95" s="490"/>
      <c r="AO95" s="491"/>
      <c r="AP95" s="492"/>
      <c r="AQ95" s="490"/>
      <c r="AR95" s="491"/>
      <c r="AS95" s="492"/>
      <c r="AT95" s="490"/>
      <c r="AU95" s="491"/>
      <c r="AV95" s="492"/>
      <c r="AW95" s="490"/>
      <c r="AX95" s="491"/>
      <c r="AY95" s="492"/>
      <c r="AZ95" s="453"/>
      <c r="BA95" s="454"/>
      <c r="BB95" s="455"/>
    </row>
    <row r="96" spans="1:54" hidden="1"/>
    <row r="97" spans="1:54" ht="26.25" hidden="1" customHeight="1">
      <c r="A97" s="146" t="s">
        <v>109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</row>
    <row r="98" spans="1:54" hidden="1">
      <c r="A98" s="148" t="s">
        <v>91</v>
      </c>
      <c r="B98" s="450">
        <v>44000</v>
      </c>
      <c r="C98" s="451"/>
      <c r="D98" s="452"/>
      <c r="E98" s="450">
        <v>44000</v>
      </c>
      <c r="F98" s="451"/>
      <c r="G98" s="452"/>
      <c r="H98" s="450">
        <v>44000</v>
      </c>
      <c r="I98" s="451"/>
      <c r="J98" s="452"/>
      <c r="K98" s="481"/>
      <c r="L98" s="482"/>
      <c r="M98" s="483"/>
      <c r="N98" s="450">
        <v>44000</v>
      </c>
      <c r="O98" s="451"/>
      <c r="P98" s="452"/>
      <c r="Q98" s="450">
        <v>43500</v>
      </c>
      <c r="R98" s="451"/>
      <c r="S98" s="452"/>
      <c r="T98" s="450">
        <v>44000</v>
      </c>
      <c r="U98" s="451"/>
      <c r="V98" s="452"/>
      <c r="W98" s="477"/>
      <c r="X98" s="450">
        <v>41000</v>
      </c>
      <c r="Y98" s="451"/>
      <c r="Z98" s="452"/>
      <c r="AA98" s="450">
        <v>43500</v>
      </c>
      <c r="AB98" s="451"/>
      <c r="AC98" s="452"/>
      <c r="AD98" s="481"/>
      <c r="AE98" s="482"/>
      <c r="AF98" s="483"/>
      <c r="AG98" s="450">
        <v>41000</v>
      </c>
      <c r="AH98" s="451"/>
      <c r="AI98" s="452"/>
      <c r="AJ98" s="477"/>
      <c r="AK98" s="450">
        <v>44000</v>
      </c>
      <c r="AL98" s="451"/>
      <c r="AM98" s="452"/>
      <c r="AN98" s="450">
        <v>43500</v>
      </c>
      <c r="AO98" s="451"/>
      <c r="AP98" s="452"/>
      <c r="AQ98" s="444"/>
      <c r="AR98" s="445"/>
      <c r="AS98" s="446"/>
      <c r="AT98" s="444"/>
      <c r="AU98" s="445"/>
      <c r="AV98" s="446"/>
      <c r="AW98" s="444"/>
      <c r="AX98" s="445"/>
      <c r="AY98" s="446"/>
      <c r="AZ98" s="450">
        <v>44000</v>
      </c>
      <c r="BA98" s="451"/>
      <c r="BB98" s="452"/>
    </row>
    <row r="99" spans="1:54" hidden="1">
      <c r="A99" s="149" t="s">
        <v>92</v>
      </c>
      <c r="B99" s="453"/>
      <c r="C99" s="454"/>
      <c r="D99" s="455"/>
      <c r="E99" s="453"/>
      <c r="F99" s="454"/>
      <c r="G99" s="455"/>
      <c r="H99" s="453"/>
      <c r="I99" s="454"/>
      <c r="J99" s="455"/>
      <c r="K99" s="484"/>
      <c r="L99" s="485"/>
      <c r="M99" s="486"/>
      <c r="N99" s="453"/>
      <c r="O99" s="454"/>
      <c r="P99" s="455"/>
      <c r="Q99" s="453"/>
      <c r="R99" s="454"/>
      <c r="S99" s="455"/>
      <c r="T99" s="453"/>
      <c r="U99" s="454"/>
      <c r="V99" s="455"/>
      <c r="W99" s="478"/>
      <c r="X99" s="453"/>
      <c r="Y99" s="454"/>
      <c r="Z99" s="455"/>
      <c r="AA99" s="453"/>
      <c r="AB99" s="454"/>
      <c r="AC99" s="455"/>
      <c r="AD99" s="484"/>
      <c r="AE99" s="485"/>
      <c r="AF99" s="486"/>
      <c r="AG99" s="453"/>
      <c r="AH99" s="454"/>
      <c r="AI99" s="455"/>
      <c r="AJ99" s="478"/>
      <c r="AK99" s="453"/>
      <c r="AL99" s="454"/>
      <c r="AM99" s="455"/>
      <c r="AN99" s="453"/>
      <c r="AO99" s="454"/>
      <c r="AP99" s="455"/>
      <c r="AQ99" s="447"/>
      <c r="AR99" s="448"/>
      <c r="AS99" s="449"/>
      <c r="AT99" s="447"/>
      <c r="AU99" s="448"/>
      <c r="AV99" s="449"/>
      <c r="AW99" s="447"/>
      <c r="AX99" s="448"/>
      <c r="AY99" s="449"/>
      <c r="AZ99" s="453"/>
      <c r="BA99" s="454"/>
      <c r="BB99" s="455"/>
    </row>
    <row r="100" spans="1:54" hidden="1">
      <c r="A100" s="148" t="s">
        <v>93</v>
      </c>
      <c r="B100" s="450">
        <v>45000</v>
      </c>
      <c r="C100" s="451"/>
      <c r="D100" s="452"/>
      <c r="E100" s="481"/>
      <c r="F100" s="482"/>
      <c r="G100" s="483"/>
      <c r="H100" s="487">
        <v>51000</v>
      </c>
      <c r="I100" s="488"/>
      <c r="J100" s="489"/>
      <c r="K100" s="487">
        <v>51000</v>
      </c>
      <c r="L100" s="488"/>
      <c r="M100" s="489"/>
      <c r="N100" s="487">
        <v>51000</v>
      </c>
      <c r="O100" s="488"/>
      <c r="P100" s="489"/>
      <c r="Q100" s="487">
        <v>49000</v>
      </c>
      <c r="R100" s="488"/>
      <c r="S100" s="489"/>
      <c r="T100" s="450">
        <v>45000</v>
      </c>
      <c r="U100" s="451"/>
      <c r="V100" s="452"/>
      <c r="W100" s="477"/>
      <c r="X100" s="450">
        <v>42500</v>
      </c>
      <c r="Y100" s="451"/>
      <c r="Z100" s="452"/>
      <c r="AA100" s="487">
        <v>50000</v>
      </c>
      <c r="AB100" s="488"/>
      <c r="AC100" s="489"/>
      <c r="AD100" s="487">
        <v>50000</v>
      </c>
      <c r="AE100" s="488"/>
      <c r="AF100" s="489"/>
      <c r="AG100" s="450">
        <v>42500</v>
      </c>
      <c r="AH100" s="451"/>
      <c r="AI100" s="452"/>
      <c r="AJ100" s="477"/>
      <c r="AK100" s="450">
        <v>45000</v>
      </c>
      <c r="AL100" s="451"/>
      <c r="AM100" s="452"/>
      <c r="AN100" s="487">
        <v>49000</v>
      </c>
      <c r="AO100" s="488"/>
      <c r="AP100" s="489"/>
      <c r="AQ100" s="487">
        <v>51000</v>
      </c>
      <c r="AR100" s="488"/>
      <c r="AS100" s="489"/>
      <c r="AT100" s="487">
        <v>50000</v>
      </c>
      <c r="AU100" s="488"/>
      <c r="AV100" s="489"/>
      <c r="AW100" s="487">
        <v>52000</v>
      </c>
      <c r="AX100" s="488"/>
      <c r="AY100" s="489"/>
      <c r="AZ100" s="450">
        <v>45000</v>
      </c>
      <c r="BA100" s="451"/>
      <c r="BB100" s="452"/>
    </row>
    <row r="101" spans="1:54" hidden="1">
      <c r="A101" s="149" t="s">
        <v>94</v>
      </c>
      <c r="B101" s="453"/>
      <c r="C101" s="454"/>
      <c r="D101" s="455"/>
      <c r="E101" s="484"/>
      <c r="F101" s="485"/>
      <c r="G101" s="486"/>
      <c r="H101" s="490"/>
      <c r="I101" s="491"/>
      <c r="J101" s="492"/>
      <c r="K101" s="490"/>
      <c r="L101" s="491"/>
      <c r="M101" s="492"/>
      <c r="N101" s="490"/>
      <c r="O101" s="491"/>
      <c r="P101" s="492"/>
      <c r="Q101" s="490"/>
      <c r="R101" s="491"/>
      <c r="S101" s="492"/>
      <c r="T101" s="453"/>
      <c r="U101" s="454"/>
      <c r="V101" s="455"/>
      <c r="W101" s="478"/>
      <c r="X101" s="453"/>
      <c r="Y101" s="454"/>
      <c r="Z101" s="455"/>
      <c r="AA101" s="490"/>
      <c r="AB101" s="491"/>
      <c r="AC101" s="492"/>
      <c r="AD101" s="490"/>
      <c r="AE101" s="491"/>
      <c r="AF101" s="492"/>
      <c r="AG101" s="453"/>
      <c r="AH101" s="454"/>
      <c r="AI101" s="455"/>
      <c r="AJ101" s="478"/>
      <c r="AK101" s="453"/>
      <c r="AL101" s="454"/>
      <c r="AM101" s="455"/>
      <c r="AN101" s="490"/>
      <c r="AO101" s="491"/>
      <c r="AP101" s="492"/>
      <c r="AQ101" s="490"/>
      <c r="AR101" s="491"/>
      <c r="AS101" s="492"/>
      <c r="AT101" s="490"/>
      <c r="AU101" s="491"/>
      <c r="AV101" s="492"/>
      <c r="AW101" s="490"/>
      <c r="AX101" s="491"/>
      <c r="AY101" s="492"/>
      <c r="AZ101" s="453"/>
      <c r="BA101" s="454"/>
      <c r="BB101" s="455"/>
    </row>
    <row r="102" spans="1:54" hidden="1">
      <c r="A102" s="148" t="s">
        <v>95</v>
      </c>
      <c r="B102" s="450">
        <v>45500</v>
      </c>
      <c r="C102" s="451"/>
      <c r="D102" s="452"/>
      <c r="E102" s="487">
        <v>52000</v>
      </c>
      <c r="F102" s="488"/>
      <c r="G102" s="489"/>
      <c r="H102" s="487">
        <v>53000</v>
      </c>
      <c r="I102" s="488"/>
      <c r="J102" s="489"/>
      <c r="K102" s="487">
        <v>53000</v>
      </c>
      <c r="L102" s="488"/>
      <c r="M102" s="489"/>
      <c r="N102" s="487">
        <v>53000</v>
      </c>
      <c r="O102" s="488"/>
      <c r="P102" s="489"/>
      <c r="Q102" s="487">
        <v>50000</v>
      </c>
      <c r="R102" s="488"/>
      <c r="S102" s="489"/>
      <c r="T102" s="450">
        <v>45500</v>
      </c>
      <c r="U102" s="451"/>
      <c r="V102" s="452"/>
      <c r="W102" s="477"/>
      <c r="X102" s="450">
        <v>43500</v>
      </c>
      <c r="Y102" s="451"/>
      <c r="Z102" s="452"/>
      <c r="AA102" s="487">
        <v>52000</v>
      </c>
      <c r="AB102" s="488"/>
      <c r="AC102" s="489"/>
      <c r="AD102" s="487">
        <v>52000</v>
      </c>
      <c r="AE102" s="488"/>
      <c r="AF102" s="489"/>
      <c r="AG102" s="450">
        <v>43500</v>
      </c>
      <c r="AH102" s="451"/>
      <c r="AI102" s="452"/>
      <c r="AJ102" s="477"/>
      <c r="AK102" s="450">
        <v>45500</v>
      </c>
      <c r="AL102" s="451"/>
      <c r="AM102" s="452"/>
      <c r="AN102" s="487">
        <v>50000</v>
      </c>
      <c r="AO102" s="488"/>
      <c r="AP102" s="489"/>
      <c r="AQ102" s="487">
        <v>53000</v>
      </c>
      <c r="AR102" s="488"/>
      <c r="AS102" s="489"/>
      <c r="AT102" s="487">
        <v>52000</v>
      </c>
      <c r="AU102" s="488"/>
      <c r="AV102" s="489"/>
      <c r="AW102" s="487">
        <v>53000</v>
      </c>
      <c r="AX102" s="488"/>
      <c r="AY102" s="489"/>
      <c r="AZ102" s="450">
        <v>45500</v>
      </c>
      <c r="BA102" s="451"/>
      <c r="BB102" s="452"/>
    </row>
    <row r="103" spans="1:54" hidden="1">
      <c r="A103" s="149" t="s">
        <v>96</v>
      </c>
      <c r="B103" s="453"/>
      <c r="C103" s="454"/>
      <c r="D103" s="455"/>
      <c r="E103" s="490"/>
      <c r="F103" s="491"/>
      <c r="G103" s="492"/>
      <c r="H103" s="490"/>
      <c r="I103" s="491"/>
      <c r="J103" s="492"/>
      <c r="K103" s="490"/>
      <c r="L103" s="491"/>
      <c r="M103" s="492"/>
      <c r="N103" s="490"/>
      <c r="O103" s="491"/>
      <c r="P103" s="492"/>
      <c r="Q103" s="490"/>
      <c r="R103" s="491"/>
      <c r="S103" s="492"/>
      <c r="T103" s="453"/>
      <c r="U103" s="454"/>
      <c r="V103" s="455"/>
      <c r="W103" s="478"/>
      <c r="X103" s="453"/>
      <c r="Y103" s="454"/>
      <c r="Z103" s="455"/>
      <c r="AA103" s="490"/>
      <c r="AB103" s="491"/>
      <c r="AC103" s="492"/>
      <c r="AD103" s="490"/>
      <c r="AE103" s="491"/>
      <c r="AF103" s="492"/>
      <c r="AG103" s="453"/>
      <c r="AH103" s="454"/>
      <c r="AI103" s="455"/>
      <c r="AJ103" s="478"/>
      <c r="AK103" s="453"/>
      <c r="AL103" s="454"/>
      <c r="AM103" s="455"/>
      <c r="AN103" s="490"/>
      <c r="AO103" s="491"/>
      <c r="AP103" s="492"/>
      <c r="AQ103" s="490"/>
      <c r="AR103" s="491"/>
      <c r="AS103" s="492"/>
      <c r="AT103" s="490"/>
      <c r="AU103" s="491"/>
      <c r="AV103" s="492"/>
      <c r="AW103" s="490"/>
      <c r="AX103" s="491"/>
      <c r="AY103" s="492"/>
      <c r="AZ103" s="453"/>
      <c r="BA103" s="454"/>
      <c r="BB103" s="455"/>
    </row>
    <row r="104" spans="1:54" hidden="1"/>
    <row r="105" spans="1:54" ht="4.5" hidden="1" customHeight="1">
      <c r="A105" s="146" t="s">
        <v>110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</row>
    <row r="106" spans="1:54" hidden="1">
      <c r="A106" s="148" t="s">
        <v>91</v>
      </c>
      <c r="B106" s="450">
        <f>B90-B98</f>
        <v>2000</v>
      </c>
      <c r="C106" s="451"/>
      <c r="D106" s="452"/>
      <c r="E106" s="450">
        <f>E90-E98</f>
        <v>2500</v>
      </c>
      <c r="F106" s="451"/>
      <c r="G106" s="452"/>
      <c r="H106" s="450">
        <f>H90-H98</f>
        <v>-44000</v>
      </c>
      <c r="I106" s="451"/>
      <c r="J106" s="452"/>
      <c r="K106" s="481"/>
      <c r="L106" s="482"/>
      <c r="M106" s="483"/>
      <c r="N106" s="450">
        <f>N90-N98</f>
        <v>-44000</v>
      </c>
      <c r="O106" s="451"/>
      <c r="P106" s="452"/>
      <c r="Q106" s="450">
        <f>Q90-Q98</f>
        <v>2000</v>
      </c>
      <c r="R106" s="451"/>
      <c r="S106" s="452"/>
      <c r="T106" s="450">
        <f>T90-T98</f>
        <v>2500</v>
      </c>
      <c r="U106" s="451"/>
      <c r="V106" s="452"/>
      <c r="W106" s="436"/>
      <c r="X106" s="450">
        <f>X90-X98</f>
        <v>3500</v>
      </c>
      <c r="Y106" s="451"/>
      <c r="Z106" s="452"/>
      <c r="AA106" s="450">
        <f>AA90-AA98</f>
        <v>3500</v>
      </c>
      <c r="AB106" s="451"/>
      <c r="AC106" s="452"/>
      <c r="AD106" s="481"/>
      <c r="AE106" s="482"/>
      <c r="AF106" s="483"/>
      <c r="AG106" s="450">
        <f>AG90-AG98</f>
        <v>5500</v>
      </c>
      <c r="AH106" s="451"/>
      <c r="AI106" s="452"/>
      <c r="AJ106" s="436"/>
      <c r="AK106" s="450">
        <f>AK90-AK98</f>
        <v>2000</v>
      </c>
      <c r="AL106" s="451"/>
      <c r="AM106" s="452"/>
      <c r="AN106" s="450">
        <f>AN90-AN98</f>
        <v>2500</v>
      </c>
      <c r="AO106" s="451"/>
      <c r="AP106" s="452"/>
      <c r="AQ106" s="444"/>
      <c r="AR106" s="445"/>
      <c r="AS106" s="446"/>
      <c r="AT106" s="444"/>
      <c r="AU106" s="445"/>
      <c r="AV106" s="446"/>
      <c r="AW106" s="444"/>
      <c r="AX106" s="445"/>
      <c r="AY106" s="446"/>
      <c r="AZ106" s="450">
        <f>AZ90-AZ98</f>
        <v>2000</v>
      </c>
      <c r="BA106" s="451"/>
      <c r="BB106" s="452"/>
    </row>
    <row r="107" spans="1:54" ht="14.45" hidden="1" customHeight="1">
      <c r="A107" s="149" t="s">
        <v>92</v>
      </c>
      <c r="B107" s="453"/>
      <c r="C107" s="454"/>
      <c r="D107" s="455"/>
      <c r="E107" s="453"/>
      <c r="F107" s="454"/>
      <c r="G107" s="455"/>
      <c r="H107" s="453"/>
      <c r="I107" s="454"/>
      <c r="J107" s="455"/>
      <c r="K107" s="484"/>
      <c r="L107" s="485"/>
      <c r="M107" s="486"/>
      <c r="N107" s="453"/>
      <c r="O107" s="454"/>
      <c r="P107" s="455"/>
      <c r="Q107" s="453"/>
      <c r="R107" s="454"/>
      <c r="S107" s="455"/>
      <c r="T107" s="453"/>
      <c r="U107" s="454"/>
      <c r="V107" s="455"/>
      <c r="W107" s="437"/>
      <c r="X107" s="453"/>
      <c r="Y107" s="454"/>
      <c r="Z107" s="455"/>
      <c r="AA107" s="453"/>
      <c r="AB107" s="454"/>
      <c r="AC107" s="455"/>
      <c r="AD107" s="484"/>
      <c r="AE107" s="485"/>
      <c r="AF107" s="486"/>
      <c r="AG107" s="453"/>
      <c r="AH107" s="454"/>
      <c r="AI107" s="455"/>
      <c r="AJ107" s="437"/>
      <c r="AK107" s="453"/>
      <c r="AL107" s="454"/>
      <c r="AM107" s="455"/>
      <c r="AN107" s="453"/>
      <c r="AO107" s="454"/>
      <c r="AP107" s="455"/>
      <c r="AQ107" s="447"/>
      <c r="AR107" s="448"/>
      <c r="AS107" s="449"/>
      <c r="AT107" s="447"/>
      <c r="AU107" s="448"/>
      <c r="AV107" s="449"/>
      <c r="AW107" s="447"/>
      <c r="AX107" s="448"/>
      <c r="AY107" s="449"/>
      <c r="AZ107" s="453"/>
      <c r="BA107" s="454"/>
      <c r="BB107" s="455"/>
    </row>
    <row r="108" spans="1:54" ht="15" hidden="1" customHeight="1">
      <c r="A108" s="148" t="s">
        <v>93</v>
      </c>
      <c r="B108" s="450">
        <f>B92-B100</f>
        <v>2000</v>
      </c>
      <c r="C108" s="451"/>
      <c r="D108" s="452"/>
      <c r="E108" s="481"/>
      <c r="F108" s="482"/>
      <c r="G108" s="483"/>
      <c r="H108" s="450">
        <f>H92-H100</f>
        <v>2500</v>
      </c>
      <c r="I108" s="451"/>
      <c r="J108" s="452"/>
      <c r="K108" s="450">
        <f>K92-K100</f>
        <v>3500</v>
      </c>
      <c r="L108" s="451"/>
      <c r="M108" s="452"/>
      <c r="N108" s="450">
        <f>N92-N100</f>
        <v>4000</v>
      </c>
      <c r="O108" s="451"/>
      <c r="P108" s="452"/>
      <c r="Q108" s="450">
        <f>Q92-Q100</f>
        <v>2000</v>
      </c>
      <c r="R108" s="451"/>
      <c r="S108" s="452"/>
      <c r="T108" s="450">
        <f>T92-T100</f>
        <v>2500</v>
      </c>
      <c r="U108" s="451"/>
      <c r="V108" s="452"/>
      <c r="W108" s="434"/>
      <c r="X108" s="450">
        <f>X92-X100</f>
        <v>3500</v>
      </c>
      <c r="Y108" s="451"/>
      <c r="Z108" s="452"/>
      <c r="AA108" s="450">
        <f>AA92-AA100</f>
        <v>3500</v>
      </c>
      <c r="AB108" s="451"/>
      <c r="AC108" s="452"/>
      <c r="AD108" s="450">
        <f>AD92-AD100</f>
        <v>3000</v>
      </c>
      <c r="AE108" s="451"/>
      <c r="AF108" s="452"/>
      <c r="AG108" s="450">
        <f>AG92-AG100</f>
        <v>-42500</v>
      </c>
      <c r="AH108" s="451"/>
      <c r="AI108" s="452"/>
      <c r="AJ108" s="434"/>
      <c r="AK108" s="450">
        <f>AK92-AK100</f>
        <v>2000</v>
      </c>
      <c r="AL108" s="451"/>
      <c r="AM108" s="452"/>
      <c r="AN108" s="450">
        <f>AN92-AN100</f>
        <v>2500</v>
      </c>
      <c r="AO108" s="451"/>
      <c r="AP108" s="452"/>
      <c r="AQ108" s="450">
        <f>AQ92-AQ100</f>
        <v>2500</v>
      </c>
      <c r="AR108" s="451"/>
      <c r="AS108" s="452"/>
      <c r="AT108" s="450">
        <f>AT92-AT100</f>
        <v>2000</v>
      </c>
      <c r="AU108" s="451"/>
      <c r="AV108" s="452"/>
      <c r="AW108" s="450">
        <f>AW92-AW100</f>
        <v>3000</v>
      </c>
      <c r="AX108" s="451"/>
      <c r="AY108" s="452"/>
      <c r="AZ108" s="450">
        <f>AZ92-AZ100</f>
        <v>2000</v>
      </c>
      <c r="BA108" s="451"/>
      <c r="BB108" s="452"/>
    </row>
    <row r="109" spans="1:54" hidden="1">
      <c r="A109" s="149" t="s">
        <v>94</v>
      </c>
      <c r="B109" s="453"/>
      <c r="C109" s="454"/>
      <c r="D109" s="455"/>
      <c r="E109" s="484"/>
      <c r="F109" s="485"/>
      <c r="G109" s="486"/>
      <c r="H109" s="453"/>
      <c r="I109" s="454"/>
      <c r="J109" s="455"/>
      <c r="K109" s="453"/>
      <c r="L109" s="454"/>
      <c r="M109" s="455"/>
      <c r="N109" s="453"/>
      <c r="O109" s="454"/>
      <c r="P109" s="455"/>
      <c r="Q109" s="453"/>
      <c r="R109" s="454"/>
      <c r="S109" s="455"/>
      <c r="T109" s="453"/>
      <c r="U109" s="454"/>
      <c r="V109" s="455"/>
      <c r="W109" s="435"/>
      <c r="X109" s="453"/>
      <c r="Y109" s="454"/>
      <c r="Z109" s="455"/>
      <c r="AA109" s="453"/>
      <c r="AB109" s="454"/>
      <c r="AC109" s="455"/>
      <c r="AD109" s="453"/>
      <c r="AE109" s="454"/>
      <c r="AF109" s="455"/>
      <c r="AG109" s="453"/>
      <c r="AH109" s="454"/>
      <c r="AI109" s="455"/>
      <c r="AJ109" s="435"/>
      <c r="AK109" s="453"/>
      <c r="AL109" s="454"/>
      <c r="AM109" s="455"/>
      <c r="AN109" s="453"/>
      <c r="AO109" s="454"/>
      <c r="AP109" s="455"/>
      <c r="AQ109" s="453"/>
      <c r="AR109" s="454"/>
      <c r="AS109" s="455"/>
      <c r="AT109" s="453"/>
      <c r="AU109" s="454"/>
      <c r="AV109" s="455"/>
      <c r="AW109" s="453"/>
      <c r="AX109" s="454"/>
      <c r="AY109" s="455"/>
      <c r="AZ109" s="453"/>
      <c r="BA109" s="454"/>
      <c r="BB109" s="455"/>
    </row>
    <row r="110" spans="1:54" hidden="1">
      <c r="A110" s="148" t="s">
        <v>95</v>
      </c>
      <c r="B110" s="450">
        <f>B94-B102</f>
        <v>2000</v>
      </c>
      <c r="C110" s="451"/>
      <c r="D110" s="452"/>
      <c r="E110" s="450">
        <f>E94-E102</f>
        <v>2500</v>
      </c>
      <c r="F110" s="451"/>
      <c r="G110" s="452"/>
      <c r="H110" s="450">
        <f>H94-H102</f>
        <v>2500</v>
      </c>
      <c r="I110" s="451"/>
      <c r="J110" s="452"/>
      <c r="K110" s="450">
        <f>K94-K102</f>
        <v>3500</v>
      </c>
      <c r="L110" s="451"/>
      <c r="M110" s="452"/>
      <c r="N110" s="450">
        <f>N94-N102</f>
        <v>4000</v>
      </c>
      <c r="O110" s="451"/>
      <c r="P110" s="452"/>
      <c r="Q110" s="450">
        <f>Q94-Q102</f>
        <v>2000</v>
      </c>
      <c r="R110" s="451"/>
      <c r="S110" s="452"/>
      <c r="T110" s="450">
        <f>T94-T102</f>
        <v>2500</v>
      </c>
      <c r="U110" s="451"/>
      <c r="V110" s="452"/>
      <c r="W110" s="434"/>
      <c r="X110" s="450">
        <f>X94-X102</f>
        <v>3500</v>
      </c>
      <c r="Y110" s="451"/>
      <c r="Z110" s="452"/>
      <c r="AA110" s="450">
        <f>AA94-AA102</f>
        <v>3500</v>
      </c>
      <c r="AB110" s="451"/>
      <c r="AC110" s="452"/>
      <c r="AD110" s="450">
        <f>AD94-AD102</f>
        <v>3000</v>
      </c>
      <c r="AE110" s="451"/>
      <c r="AF110" s="452"/>
      <c r="AG110" s="450">
        <f>AG94-AG102</f>
        <v>4500</v>
      </c>
      <c r="AH110" s="451"/>
      <c r="AI110" s="452"/>
      <c r="AJ110" s="434"/>
      <c r="AK110" s="450">
        <f>AK94-AK102</f>
        <v>2000</v>
      </c>
      <c r="AL110" s="451"/>
      <c r="AM110" s="452"/>
      <c r="AN110" s="450">
        <f>AN94-AN102</f>
        <v>2500</v>
      </c>
      <c r="AO110" s="451"/>
      <c r="AP110" s="452"/>
      <c r="AQ110" s="450">
        <f>AQ94-AQ102</f>
        <v>2500</v>
      </c>
      <c r="AR110" s="451"/>
      <c r="AS110" s="452"/>
      <c r="AT110" s="450">
        <f>AT94-AT102</f>
        <v>2000</v>
      </c>
      <c r="AU110" s="451"/>
      <c r="AV110" s="452"/>
      <c r="AW110" s="450">
        <f>AW94-AW102</f>
        <v>3000</v>
      </c>
      <c r="AX110" s="451"/>
      <c r="AY110" s="452"/>
      <c r="AZ110" s="450">
        <f>AZ94-AZ102</f>
        <v>2000</v>
      </c>
      <c r="BA110" s="451"/>
      <c r="BB110" s="452"/>
    </row>
    <row r="111" spans="1:54" hidden="1">
      <c r="A111" s="149" t="s">
        <v>96</v>
      </c>
      <c r="B111" s="453"/>
      <c r="C111" s="454"/>
      <c r="D111" s="455"/>
      <c r="E111" s="453"/>
      <c r="F111" s="454"/>
      <c r="G111" s="455"/>
      <c r="H111" s="453"/>
      <c r="I111" s="454"/>
      <c r="J111" s="455"/>
      <c r="K111" s="453"/>
      <c r="L111" s="454"/>
      <c r="M111" s="455"/>
      <c r="N111" s="453"/>
      <c r="O111" s="454"/>
      <c r="P111" s="455"/>
      <c r="Q111" s="453"/>
      <c r="R111" s="454"/>
      <c r="S111" s="455"/>
      <c r="T111" s="453"/>
      <c r="U111" s="454"/>
      <c r="V111" s="455"/>
      <c r="W111" s="435"/>
      <c r="X111" s="453"/>
      <c r="Y111" s="454"/>
      <c r="Z111" s="455"/>
      <c r="AA111" s="453"/>
      <c r="AB111" s="454"/>
      <c r="AC111" s="455"/>
      <c r="AD111" s="453"/>
      <c r="AE111" s="454"/>
      <c r="AF111" s="455"/>
      <c r="AG111" s="453"/>
      <c r="AH111" s="454"/>
      <c r="AI111" s="455"/>
      <c r="AJ111" s="435"/>
      <c r="AK111" s="453"/>
      <c r="AL111" s="454"/>
      <c r="AM111" s="455"/>
      <c r="AN111" s="453"/>
      <c r="AO111" s="454"/>
      <c r="AP111" s="455"/>
      <c r="AQ111" s="453"/>
      <c r="AR111" s="454"/>
      <c r="AS111" s="455"/>
      <c r="AT111" s="453"/>
      <c r="AU111" s="454"/>
      <c r="AV111" s="455"/>
      <c r="AW111" s="453"/>
      <c r="AX111" s="454"/>
      <c r="AY111" s="455"/>
      <c r="AZ111" s="453"/>
      <c r="BA111" s="454"/>
      <c r="BB111" s="455"/>
    </row>
    <row r="112" spans="1:54" hidden="1"/>
    <row r="113" spans="1:54" ht="22.5" hidden="1">
      <c r="A113" s="150" t="s">
        <v>111</v>
      </c>
      <c r="B113" s="151"/>
      <c r="C113" s="151"/>
      <c r="D113" s="151"/>
      <c r="E113" s="151"/>
      <c r="F113" s="151"/>
      <c r="G113" s="151"/>
      <c r="H113" s="151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</row>
    <row r="114" spans="1:54" hidden="1">
      <c r="A114" s="148" t="s">
        <v>91</v>
      </c>
      <c r="B114" s="438" t="s">
        <v>112</v>
      </c>
      <c r="C114" s="439"/>
      <c r="D114" s="440"/>
      <c r="E114" s="438" t="s">
        <v>112</v>
      </c>
      <c r="F114" s="439"/>
      <c r="G114" s="440"/>
      <c r="H114" s="438" t="s">
        <v>112</v>
      </c>
      <c r="I114" s="439"/>
      <c r="J114" s="440"/>
      <c r="K114" s="481"/>
      <c r="L114" s="482"/>
      <c r="M114" s="483"/>
      <c r="N114" s="450">
        <v>500</v>
      </c>
      <c r="O114" s="451"/>
      <c r="P114" s="452"/>
      <c r="Q114" s="438" t="s">
        <v>112</v>
      </c>
      <c r="R114" s="439"/>
      <c r="S114" s="440"/>
      <c r="T114" s="438" t="s">
        <v>112</v>
      </c>
      <c r="U114" s="439"/>
      <c r="V114" s="440"/>
      <c r="W114" s="436"/>
      <c r="X114" s="438" t="s">
        <v>112</v>
      </c>
      <c r="Y114" s="439"/>
      <c r="Z114" s="440"/>
      <c r="AA114" s="450">
        <v>500</v>
      </c>
      <c r="AB114" s="451"/>
      <c r="AC114" s="452"/>
      <c r="AD114" s="481"/>
      <c r="AE114" s="482"/>
      <c r="AF114" s="483"/>
      <c r="AG114" s="450">
        <v>500</v>
      </c>
      <c r="AH114" s="451"/>
      <c r="AI114" s="452"/>
      <c r="AJ114" s="436"/>
      <c r="AK114" s="438" t="s">
        <v>112</v>
      </c>
      <c r="AL114" s="439"/>
      <c r="AM114" s="440"/>
      <c r="AN114" s="438" t="s">
        <v>112</v>
      </c>
      <c r="AO114" s="439"/>
      <c r="AP114" s="440"/>
      <c r="AQ114" s="444"/>
      <c r="AR114" s="445"/>
      <c r="AS114" s="446"/>
      <c r="AT114" s="444"/>
      <c r="AU114" s="445"/>
      <c r="AV114" s="446"/>
      <c r="AW114" s="481"/>
      <c r="AX114" s="482"/>
      <c r="AY114" s="483"/>
      <c r="AZ114" s="438" t="s">
        <v>112</v>
      </c>
      <c r="BA114" s="439"/>
      <c r="BB114" s="440"/>
    </row>
    <row r="115" spans="1:54" hidden="1">
      <c r="A115" s="149" t="s">
        <v>92</v>
      </c>
      <c r="B115" s="441"/>
      <c r="C115" s="442"/>
      <c r="D115" s="443"/>
      <c r="E115" s="441"/>
      <c r="F115" s="442"/>
      <c r="G115" s="443"/>
      <c r="H115" s="441"/>
      <c r="I115" s="442"/>
      <c r="J115" s="443"/>
      <c r="K115" s="484"/>
      <c r="L115" s="485"/>
      <c r="M115" s="486"/>
      <c r="N115" s="453"/>
      <c r="O115" s="454"/>
      <c r="P115" s="455"/>
      <c r="Q115" s="441"/>
      <c r="R115" s="442"/>
      <c r="S115" s="443"/>
      <c r="T115" s="441"/>
      <c r="U115" s="442"/>
      <c r="V115" s="443"/>
      <c r="W115" s="437"/>
      <c r="X115" s="441"/>
      <c r="Y115" s="442"/>
      <c r="Z115" s="443"/>
      <c r="AA115" s="453"/>
      <c r="AB115" s="454"/>
      <c r="AC115" s="455"/>
      <c r="AD115" s="484"/>
      <c r="AE115" s="485"/>
      <c r="AF115" s="486"/>
      <c r="AG115" s="453"/>
      <c r="AH115" s="454"/>
      <c r="AI115" s="455"/>
      <c r="AJ115" s="437"/>
      <c r="AK115" s="441"/>
      <c r="AL115" s="442"/>
      <c r="AM115" s="443"/>
      <c r="AN115" s="441"/>
      <c r="AO115" s="442"/>
      <c r="AP115" s="443"/>
      <c r="AQ115" s="447"/>
      <c r="AR115" s="448"/>
      <c r="AS115" s="449"/>
      <c r="AT115" s="447"/>
      <c r="AU115" s="448"/>
      <c r="AV115" s="449"/>
      <c r="AW115" s="484"/>
      <c r="AX115" s="485"/>
      <c r="AY115" s="486"/>
      <c r="AZ115" s="441"/>
      <c r="BA115" s="442"/>
      <c r="BB115" s="443"/>
    </row>
    <row r="116" spans="1:54" hidden="1">
      <c r="A116" s="148" t="s">
        <v>93</v>
      </c>
      <c r="B116" s="438" t="s">
        <v>112</v>
      </c>
      <c r="C116" s="439"/>
      <c r="D116" s="440"/>
      <c r="E116" s="481"/>
      <c r="F116" s="482"/>
      <c r="G116" s="483"/>
      <c r="H116" s="438" t="s">
        <v>112</v>
      </c>
      <c r="I116" s="439"/>
      <c r="J116" s="440"/>
      <c r="K116" s="450">
        <v>1000</v>
      </c>
      <c r="L116" s="451"/>
      <c r="M116" s="452"/>
      <c r="N116" s="450">
        <v>1000</v>
      </c>
      <c r="O116" s="451"/>
      <c r="P116" s="452"/>
      <c r="Q116" s="438" t="s">
        <v>112</v>
      </c>
      <c r="R116" s="439"/>
      <c r="S116" s="440"/>
      <c r="T116" s="438" t="s">
        <v>112</v>
      </c>
      <c r="U116" s="439"/>
      <c r="V116" s="440"/>
      <c r="W116" s="434"/>
      <c r="X116" s="438" t="s">
        <v>112</v>
      </c>
      <c r="Y116" s="439"/>
      <c r="Z116" s="440"/>
      <c r="AA116" s="450">
        <v>500</v>
      </c>
      <c r="AB116" s="451"/>
      <c r="AC116" s="452"/>
      <c r="AD116" s="450">
        <v>500</v>
      </c>
      <c r="AE116" s="451"/>
      <c r="AF116" s="452"/>
      <c r="AG116" s="450">
        <v>500</v>
      </c>
      <c r="AH116" s="451"/>
      <c r="AI116" s="452"/>
      <c r="AJ116" s="434"/>
      <c r="AK116" s="438" t="s">
        <v>112</v>
      </c>
      <c r="AL116" s="439"/>
      <c r="AM116" s="440"/>
      <c r="AN116" s="438" t="s">
        <v>112</v>
      </c>
      <c r="AO116" s="439"/>
      <c r="AP116" s="440"/>
      <c r="AQ116" s="438" t="s">
        <v>112</v>
      </c>
      <c r="AR116" s="439"/>
      <c r="AS116" s="440"/>
      <c r="AT116" s="438" t="s">
        <v>112</v>
      </c>
      <c r="AU116" s="439"/>
      <c r="AV116" s="440"/>
      <c r="AW116" s="438" t="s">
        <v>112</v>
      </c>
      <c r="AX116" s="439"/>
      <c r="AY116" s="440"/>
      <c r="AZ116" s="438" t="s">
        <v>112</v>
      </c>
      <c r="BA116" s="439"/>
      <c r="BB116" s="440"/>
    </row>
    <row r="117" spans="1:54" ht="15" hidden="1" customHeight="1">
      <c r="A117" s="149" t="s">
        <v>94</v>
      </c>
      <c r="B117" s="441"/>
      <c r="C117" s="442"/>
      <c r="D117" s="443"/>
      <c r="E117" s="484"/>
      <c r="F117" s="485"/>
      <c r="G117" s="486"/>
      <c r="H117" s="441"/>
      <c r="I117" s="442"/>
      <c r="J117" s="443"/>
      <c r="K117" s="453"/>
      <c r="L117" s="454"/>
      <c r="M117" s="455"/>
      <c r="N117" s="453"/>
      <c r="O117" s="454"/>
      <c r="P117" s="455"/>
      <c r="Q117" s="441"/>
      <c r="R117" s="442"/>
      <c r="S117" s="443"/>
      <c r="T117" s="441"/>
      <c r="U117" s="442"/>
      <c r="V117" s="443"/>
      <c r="W117" s="435"/>
      <c r="X117" s="441"/>
      <c r="Y117" s="442"/>
      <c r="Z117" s="443"/>
      <c r="AA117" s="453"/>
      <c r="AB117" s="454"/>
      <c r="AC117" s="455"/>
      <c r="AD117" s="453"/>
      <c r="AE117" s="454"/>
      <c r="AF117" s="455"/>
      <c r="AG117" s="453"/>
      <c r="AH117" s="454"/>
      <c r="AI117" s="455"/>
      <c r="AJ117" s="435"/>
      <c r="AK117" s="441"/>
      <c r="AL117" s="442"/>
      <c r="AM117" s="443"/>
      <c r="AN117" s="441"/>
      <c r="AO117" s="442"/>
      <c r="AP117" s="443"/>
      <c r="AQ117" s="441"/>
      <c r="AR117" s="442"/>
      <c r="AS117" s="443"/>
      <c r="AT117" s="441"/>
      <c r="AU117" s="442"/>
      <c r="AV117" s="443"/>
      <c r="AW117" s="441"/>
      <c r="AX117" s="442"/>
      <c r="AY117" s="443"/>
      <c r="AZ117" s="441"/>
      <c r="BA117" s="442"/>
      <c r="BB117" s="443"/>
    </row>
    <row r="118" spans="1:54" ht="22.5" hidden="1" customHeight="1">
      <c r="A118" s="148" t="s">
        <v>95</v>
      </c>
      <c r="B118" s="438" t="s">
        <v>112</v>
      </c>
      <c r="C118" s="439"/>
      <c r="D118" s="440"/>
      <c r="E118" s="438" t="s">
        <v>112</v>
      </c>
      <c r="F118" s="439"/>
      <c r="G118" s="440"/>
      <c r="H118" s="438" t="s">
        <v>112</v>
      </c>
      <c r="I118" s="439"/>
      <c r="J118" s="440"/>
      <c r="K118" s="450">
        <v>1000</v>
      </c>
      <c r="L118" s="451"/>
      <c r="M118" s="452"/>
      <c r="N118" s="450">
        <v>1000</v>
      </c>
      <c r="O118" s="451"/>
      <c r="P118" s="452"/>
      <c r="Q118" s="438" t="s">
        <v>112</v>
      </c>
      <c r="R118" s="439"/>
      <c r="S118" s="440"/>
      <c r="T118" s="438" t="s">
        <v>112</v>
      </c>
      <c r="U118" s="439"/>
      <c r="V118" s="440"/>
      <c r="W118" s="434"/>
      <c r="X118" s="438" t="s">
        <v>112</v>
      </c>
      <c r="Y118" s="439"/>
      <c r="Z118" s="440"/>
      <c r="AA118" s="450">
        <v>500</v>
      </c>
      <c r="AB118" s="451"/>
      <c r="AC118" s="452"/>
      <c r="AD118" s="450">
        <v>500</v>
      </c>
      <c r="AE118" s="451"/>
      <c r="AF118" s="452"/>
      <c r="AG118" s="450">
        <v>500</v>
      </c>
      <c r="AH118" s="451"/>
      <c r="AI118" s="452"/>
      <c r="AJ118" s="434"/>
      <c r="AK118" s="438" t="s">
        <v>112</v>
      </c>
      <c r="AL118" s="439"/>
      <c r="AM118" s="440"/>
      <c r="AN118" s="438" t="s">
        <v>112</v>
      </c>
      <c r="AO118" s="439"/>
      <c r="AP118" s="440"/>
      <c r="AQ118" s="438" t="s">
        <v>112</v>
      </c>
      <c r="AR118" s="439"/>
      <c r="AS118" s="440"/>
      <c r="AT118" s="438" t="s">
        <v>112</v>
      </c>
      <c r="AU118" s="439"/>
      <c r="AV118" s="440"/>
      <c r="AW118" s="438" t="s">
        <v>112</v>
      </c>
      <c r="AX118" s="439"/>
      <c r="AY118" s="440"/>
      <c r="AZ118" s="438" t="s">
        <v>112</v>
      </c>
      <c r="BA118" s="439"/>
      <c r="BB118" s="440"/>
    </row>
    <row r="119" spans="1:54" hidden="1">
      <c r="A119" s="149" t="s">
        <v>96</v>
      </c>
      <c r="B119" s="441"/>
      <c r="C119" s="442"/>
      <c r="D119" s="443"/>
      <c r="E119" s="441"/>
      <c r="F119" s="442"/>
      <c r="G119" s="443"/>
      <c r="H119" s="441"/>
      <c r="I119" s="442"/>
      <c r="J119" s="443"/>
      <c r="K119" s="453"/>
      <c r="L119" s="454"/>
      <c r="M119" s="455"/>
      <c r="N119" s="453"/>
      <c r="O119" s="454"/>
      <c r="P119" s="455"/>
      <c r="Q119" s="441"/>
      <c r="R119" s="442"/>
      <c r="S119" s="443"/>
      <c r="T119" s="441"/>
      <c r="U119" s="442"/>
      <c r="V119" s="443"/>
      <c r="W119" s="435"/>
      <c r="X119" s="441"/>
      <c r="Y119" s="442"/>
      <c r="Z119" s="443"/>
      <c r="AA119" s="453"/>
      <c r="AB119" s="454"/>
      <c r="AC119" s="455"/>
      <c r="AD119" s="453"/>
      <c r="AE119" s="454"/>
      <c r="AF119" s="455"/>
      <c r="AG119" s="453"/>
      <c r="AH119" s="454"/>
      <c r="AI119" s="455"/>
      <c r="AJ119" s="435"/>
      <c r="AK119" s="441"/>
      <c r="AL119" s="442"/>
      <c r="AM119" s="443"/>
      <c r="AN119" s="441"/>
      <c r="AO119" s="442"/>
      <c r="AP119" s="443"/>
      <c r="AQ119" s="441"/>
      <c r="AR119" s="442"/>
      <c r="AS119" s="443"/>
      <c r="AT119" s="441"/>
      <c r="AU119" s="442"/>
      <c r="AV119" s="443"/>
      <c r="AW119" s="441"/>
      <c r="AX119" s="442"/>
      <c r="AY119" s="443"/>
      <c r="AZ119" s="441"/>
      <c r="BA119" s="442"/>
      <c r="BB119" s="443"/>
    </row>
    <row r="120" spans="1:54" ht="16.5" hidden="1" customHeight="1"/>
    <row r="121" spans="1:54" ht="15.75" hidden="1">
      <c r="A121" s="152" t="s">
        <v>113</v>
      </c>
      <c r="B121" s="433">
        <v>500</v>
      </c>
      <c r="C121" s="433"/>
      <c r="D121" s="433"/>
      <c r="E121" s="433">
        <v>500</v>
      </c>
      <c r="F121" s="433"/>
      <c r="G121" s="433"/>
      <c r="H121" s="433">
        <v>500</v>
      </c>
      <c r="I121" s="433"/>
      <c r="J121" s="433"/>
      <c r="K121" s="433">
        <v>500</v>
      </c>
      <c r="L121" s="433"/>
      <c r="M121" s="433"/>
      <c r="N121" s="433">
        <v>500</v>
      </c>
      <c r="O121" s="433"/>
      <c r="P121" s="433"/>
      <c r="Q121" s="433">
        <v>500</v>
      </c>
      <c r="R121" s="433"/>
      <c r="S121" s="433"/>
      <c r="T121" s="433">
        <v>500</v>
      </c>
      <c r="U121" s="433"/>
      <c r="V121" s="433"/>
      <c r="W121" s="156"/>
      <c r="X121" s="433">
        <v>500</v>
      </c>
      <c r="Y121" s="433"/>
      <c r="Z121" s="433"/>
      <c r="AA121" s="433">
        <v>500</v>
      </c>
      <c r="AB121" s="433"/>
      <c r="AC121" s="433"/>
      <c r="AD121" s="433">
        <v>500</v>
      </c>
      <c r="AE121" s="433"/>
      <c r="AF121" s="433"/>
      <c r="AG121" s="433">
        <v>500</v>
      </c>
      <c r="AH121" s="433"/>
      <c r="AI121" s="433"/>
      <c r="AJ121" s="156"/>
      <c r="AK121" s="433">
        <v>500</v>
      </c>
      <c r="AL121" s="433"/>
      <c r="AM121" s="433"/>
      <c r="AN121" s="433">
        <v>500</v>
      </c>
      <c r="AO121" s="433"/>
      <c r="AP121" s="433"/>
      <c r="AQ121" s="433">
        <v>500</v>
      </c>
      <c r="AR121" s="433"/>
      <c r="AS121" s="433"/>
      <c r="AT121" s="433">
        <v>500</v>
      </c>
      <c r="AU121" s="433"/>
      <c r="AV121" s="433"/>
      <c r="AW121" s="433">
        <v>500</v>
      </c>
      <c r="AX121" s="433"/>
      <c r="AY121" s="433"/>
      <c r="AZ121" s="433">
        <v>500</v>
      </c>
      <c r="BA121" s="433"/>
      <c r="BB121" s="433"/>
    </row>
    <row r="122" spans="1:54" ht="15.75" hidden="1">
      <c r="A122" s="152" t="s">
        <v>114</v>
      </c>
      <c r="B122" s="433">
        <v>2</v>
      </c>
      <c r="C122" s="433"/>
      <c r="D122" s="433"/>
      <c r="E122" s="433">
        <v>1</v>
      </c>
      <c r="F122" s="433"/>
      <c r="G122" s="433"/>
      <c r="H122" s="433">
        <v>2</v>
      </c>
      <c r="I122" s="433"/>
      <c r="J122" s="433"/>
      <c r="K122" s="433">
        <v>2</v>
      </c>
      <c r="L122" s="433"/>
      <c r="M122" s="433"/>
      <c r="N122" s="433">
        <v>2</v>
      </c>
      <c r="O122" s="433"/>
      <c r="P122" s="433"/>
      <c r="Q122" s="433">
        <v>2</v>
      </c>
      <c r="R122" s="433"/>
      <c r="S122" s="433"/>
      <c r="T122" s="433">
        <v>2</v>
      </c>
      <c r="U122" s="433"/>
      <c r="V122" s="433"/>
      <c r="W122" s="157"/>
      <c r="X122" s="433">
        <v>2</v>
      </c>
      <c r="Y122" s="433"/>
      <c r="Z122" s="433"/>
      <c r="AA122" s="433">
        <v>1</v>
      </c>
      <c r="AB122" s="433"/>
      <c r="AC122" s="433"/>
      <c r="AD122" s="433">
        <v>2</v>
      </c>
      <c r="AE122" s="433"/>
      <c r="AF122" s="433"/>
      <c r="AG122" s="433">
        <v>1</v>
      </c>
      <c r="AH122" s="433"/>
      <c r="AI122" s="433"/>
      <c r="AJ122" s="157"/>
      <c r="AK122" s="433">
        <v>2</v>
      </c>
      <c r="AL122" s="433"/>
      <c r="AM122" s="433"/>
      <c r="AN122" s="433">
        <v>2</v>
      </c>
      <c r="AO122" s="433"/>
      <c r="AP122" s="433"/>
      <c r="AQ122" s="433">
        <v>2</v>
      </c>
      <c r="AR122" s="433"/>
      <c r="AS122" s="433"/>
      <c r="AT122" s="433">
        <v>2</v>
      </c>
      <c r="AU122" s="433"/>
      <c r="AV122" s="433"/>
      <c r="AW122" s="433">
        <v>2</v>
      </c>
      <c r="AX122" s="433"/>
      <c r="AY122" s="433"/>
      <c r="AZ122" s="433">
        <v>2</v>
      </c>
      <c r="BA122" s="433"/>
      <c r="BB122" s="433"/>
    </row>
    <row r="123" spans="1:54" ht="15.75" hidden="1">
      <c r="A123" s="152" t="s">
        <v>88</v>
      </c>
      <c r="B123" s="456"/>
      <c r="C123" s="457"/>
      <c r="D123" s="458"/>
      <c r="E123" s="456"/>
      <c r="F123" s="457"/>
      <c r="G123" s="458"/>
      <c r="H123" s="456"/>
      <c r="I123" s="457"/>
      <c r="J123" s="458"/>
      <c r="K123" s="456"/>
      <c r="L123" s="457"/>
      <c r="M123" s="458"/>
      <c r="N123" s="456"/>
      <c r="O123" s="457"/>
      <c r="P123" s="458"/>
      <c r="Q123" s="456"/>
      <c r="R123" s="457"/>
      <c r="S123" s="458"/>
      <c r="T123" s="456"/>
      <c r="U123" s="457"/>
      <c r="V123" s="458"/>
      <c r="W123" s="157"/>
      <c r="X123" s="433"/>
      <c r="Y123" s="433"/>
      <c r="Z123" s="433"/>
      <c r="AA123" s="433"/>
      <c r="AB123" s="433"/>
      <c r="AC123" s="433"/>
      <c r="AD123" s="433"/>
      <c r="AE123" s="433"/>
      <c r="AF123" s="433"/>
      <c r="AG123" s="433"/>
      <c r="AH123" s="433"/>
      <c r="AI123" s="433"/>
      <c r="AJ123" s="157"/>
      <c r="AK123" s="433"/>
      <c r="AL123" s="433"/>
      <c r="AM123" s="433"/>
      <c r="AN123" s="433"/>
      <c r="AO123" s="433"/>
      <c r="AP123" s="433"/>
      <c r="AQ123" s="433"/>
      <c r="AR123" s="433"/>
      <c r="AS123" s="433"/>
      <c r="AT123" s="433"/>
      <c r="AU123" s="433"/>
      <c r="AV123" s="433"/>
      <c r="AW123" s="433"/>
      <c r="AX123" s="433"/>
      <c r="AY123" s="433"/>
      <c r="AZ123" s="433"/>
      <c r="BA123" s="433"/>
      <c r="BB123" s="433"/>
    </row>
    <row r="124" spans="1:54" ht="15.75" hidden="1">
      <c r="A124" s="152" t="s">
        <v>115</v>
      </c>
      <c r="B124" s="433"/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  <c r="T124" s="433"/>
      <c r="U124" s="433"/>
      <c r="V124" s="433"/>
      <c r="W124" s="157"/>
      <c r="X124" s="433"/>
      <c r="Y124" s="433"/>
      <c r="Z124" s="433"/>
      <c r="AA124" s="433"/>
      <c r="AB124" s="433"/>
      <c r="AC124" s="433"/>
      <c r="AD124" s="433"/>
      <c r="AE124" s="433"/>
      <c r="AF124" s="433"/>
      <c r="AG124" s="433"/>
      <c r="AH124" s="433"/>
      <c r="AI124" s="433"/>
      <c r="AJ124" s="157"/>
      <c r="AK124" s="433"/>
      <c r="AL124" s="433"/>
      <c r="AM124" s="433"/>
      <c r="AN124" s="433"/>
      <c r="AO124" s="433"/>
      <c r="AP124" s="433"/>
      <c r="AQ124" s="433"/>
      <c r="AR124" s="433"/>
      <c r="AS124" s="433"/>
      <c r="AT124" s="433"/>
      <c r="AU124" s="433"/>
      <c r="AV124" s="433"/>
      <c r="AW124" s="433"/>
      <c r="AX124" s="433"/>
      <c r="AY124" s="433"/>
      <c r="AZ124" s="433"/>
      <c r="BA124" s="433"/>
      <c r="BB124" s="433"/>
    </row>
    <row r="125" spans="1:54" ht="15.75" hidden="1">
      <c r="A125" s="152" t="s">
        <v>116</v>
      </c>
      <c r="B125" s="456">
        <f>B122-B124</f>
        <v>2</v>
      </c>
      <c r="C125" s="457"/>
      <c r="D125" s="458"/>
      <c r="E125" s="456">
        <f>E122-E124</f>
        <v>1</v>
      </c>
      <c r="F125" s="457"/>
      <c r="G125" s="458"/>
      <c r="H125" s="456">
        <f>H122-H124</f>
        <v>2</v>
      </c>
      <c r="I125" s="457"/>
      <c r="J125" s="458"/>
      <c r="K125" s="456">
        <f>K122-K123-K124</f>
        <v>2</v>
      </c>
      <c r="L125" s="457"/>
      <c r="M125" s="458"/>
      <c r="N125" s="456">
        <f>N122-N123-N124</f>
        <v>2</v>
      </c>
      <c r="O125" s="457"/>
      <c r="P125" s="458"/>
      <c r="Q125" s="456">
        <f>Q122-Q124</f>
        <v>2</v>
      </c>
      <c r="R125" s="457"/>
      <c r="S125" s="458"/>
      <c r="T125" s="456">
        <f>T122-T124</f>
        <v>2</v>
      </c>
      <c r="U125" s="457"/>
      <c r="V125" s="458"/>
      <c r="W125" s="157"/>
      <c r="X125" s="433">
        <f>X122-X124</f>
        <v>2</v>
      </c>
      <c r="Y125" s="433"/>
      <c r="Z125" s="433"/>
      <c r="AA125" s="433">
        <f>AA122-AA124</f>
        <v>1</v>
      </c>
      <c r="AB125" s="433"/>
      <c r="AC125" s="433"/>
      <c r="AD125" s="433">
        <f>AD122-AD124</f>
        <v>2</v>
      </c>
      <c r="AE125" s="433"/>
      <c r="AF125" s="433"/>
      <c r="AG125" s="433">
        <f>AG122-AG124</f>
        <v>1</v>
      </c>
      <c r="AH125" s="433"/>
      <c r="AI125" s="433"/>
      <c r="AJ125" s="157"/>
      <c r="AK125" s="433">
        <f>AK122-AK124</f>
        <v>2</v>
      </c>
      <c r="AL125" s="433"/>
      <c r="AM125" s="433"/>
      <c r="AN125" s="433">
        <f>AN122-AN124</f>
        <v>2</v>
      </c>
      <c r="AO125" s="433"/>
      <c r="AP125" s="433"/>
      <c r="AQ125" s="433">
        <f>AQ122-AQ124</f>
        <v>2</v>
      </c>
      <c r="AR125" s="433"/>
      <c r="AS125" s="433"/>
      <c r="AT125" s="433">
        <f>AT122-AT124</f>
        <v>2</v>
      </c>
      <c r="AU125" s="433"/>
      <c r="AV125" s="433"/>
      <c r="AW125" s="433">
        <f>AW122-AW124</f>
        <v>2</v>
      </c>
      <c r="AX125" s="433"/>
      <c r="AY125" s="433"/>
      <c r="AZ125" s="433">
        <f>AZ122-AZ124</f>
        <v>2</v>
      </c>
      <c r="BA125" s="433"/>
      <c r="BB125" s="433"/>
    </row>
    <row r="127" spans="1:54" ht="15.75">
      <c r="A127" s="153" t="s">
        <v>114</v>
      </c>
      <c r="B127" s="459">
        <v>2</v>
      </c>
      <c r="C127" s="459"/>
      <c r="D127" s="459"/>
      <c r="E127" s="459">
        <v>1</v>
      </c>
      <c r="F127" s="459"/>
      <c r="G127" s="459"/>
      <c r="H127" s="459">
        <v>2</v>
      </c>
      <c r="I127" s="459"/>
      <c r="J127" s="459"/>
      <c r="K127" s="459">
        <v>2</v>
      </c>
      <c r="L127" s="459"/>
      <c r="M127" s="459"/>
      <c r="N127" s="459">
        <v>2</v>
      </c>
      <c r="O127" s="459"/>
      <c r="P127" s="459"/>
      <c r="Q127" s="459">
        <v>2</v>
      </c>
      <c r="R127" s="459"/>
      <c r="S127" s="459"/>
      <c r="T127" s="459">
        <v>2</v>
      </c>
      <c r="U127" s="459"/>
      <c r="V127" s="459"/>
      <c r="W127" s="158"/>
      <c r="X127" s="459">
        <v>2</v>
      </c>
      <c r="Y127" s="459"/>
      <c r="Z127" s="459"/>
      <c r="AA127" s="459">
        <v>1</v>
      </c>
      <c r="AB127" s="459"/>
      <c r="AC127" s="459"/>
      <c r="AD127" s="459">
        <v>2</v>
      </c>
      <c r="AE127" s="459"/>
      <c r="AF127" s="459"/>
      <c r="AG127" s="459">
        <v>1</v>
      </c>
      <c r="AH127" s="459"/>
      <c r="AI127" s="459"/>
      <c r="AJ127" s="158"/>
      <c r="AK127" s="459">
        <v>2</v>
      </c>
      <c r="AL127" s="459"/>
      <c r="AM127" s="459"/>
      <c r="AN127" s="459">
        <v>2</v>
      </c>
      <c r="AO127" s="459"/>
      <c r="AP127" s="459"/>
      <c r="AQ127" s="459">
        <v>2</v>
      </c>
      <c r="AR127" s="459"/>
      <c r="AS127" s="459"/>
      <c r="AT127" s="459">
        <v>2</v>
      </c>
      <c r="AU127" s="459"/>
      <c r="AV127" s="459"/>
      <c r="AW127" s="459">
        <v>2</v>
      </c>
      <c r="AX127" s="459"/>
      <c r="AY127" s="459"/>
      <c r="AZ127" s="459">
        <v>2</v>
      </c>
      <c r="BA127" s="459"/>
      <c r="BB127" s="460"/>
    </row>
    <row r="128" spans="1:54" ht="15.75">
      <c r="A128" s="154" t="s">
        <v>88</v>
      </c>
      <c r="B128" s="461"/>
      <c r="C128" s="462"/>
      <c r="D128" s="463"/>
      <c r="E128" s="461">
        <v>1</v>
      </c>
      <c r="F128" s="462"/>
      <c r="G128" s="463"/>
      <c r="H128" s="461">
        <v>1</v>
      </c>
      <c r="I128" s="462"/>
      <c r="J128" s="463"/>
      <c r="K128" s="461">
        <v>1</v>
      </c>
      <c r="L128" s="462"/>
      <c r="M128" s="463"/>
      <c r="N128" s="461"/>
      <c r="O128" s="462"/>
      <c r="P128" s="463"/>
      <c r="Q128" s="461"/>
      <c r="R128" s="462"/>
      <c r="S128" s="463"/>
      <c r="T128" s="461">
        <v>2</v>
      </c>
      <c r="U128" s="462"/>
      <c r="V128" s="463"/>
      <c r="W128" s="158"/>
      <c r="X128" s="464">
        <v>2</v>
      </c>
      <c r="Y128" s="464"/>
      <c r="Z128" s="464"/>
      <c r="AA128" s="464">
        <v>1</v>
      </c>
      <c r="AB128" s="464"/>
      <c r="AC128" s="464"/>
      <c r="AD128" s="464">
        <v>1</v>
      </c>
      <c r="AE128" s="464"/>
      <c r="AF128" s="464"/>
      <c r="AG128" s="464"/>
      <c r="AH128" s="464"/>
      <c r="AI128" s="464"/>
      <c r="AJ128" s="158"/>
      <c r="AK128" s="464"/>
      <c r="AL128" s="464"/>
      <c r="AM128" s="464"/>
      <c r="AN128" s="464">
        <v>2</v>
      </c>
      <c r="AO128" s="464"/>
      <c r="AP128" s="464"/>
      <c r="AQ128" s="464">
        <v>1</v>
      </c>
      <c r="AR128" s="464"/>
      <c r="AS128" s="464"/>
      <c r="AT128" s="464">
        <v>1</v>
      </c>
      <c r="AU128" s="464"/>
      <c r="AV128" s="464"/>
      <c r="AW128" s="464">
        <v>1</v>
      </c>
      <c r="AX128" s="464"/>
      <c r="AY128" s="464"/>
      <c r="AZ128" s="464">
        <v>1</v>
      </c>
      <c r="BA128" s="464"/>
      <c r="BB128" s="465"/>
    </row>
    <row r="129" spans="1:54" ht="15.75">
      <c r="A129" s="154" t="s">
        <v>115</v>
      </c>
      <c r="B129" s="464"/>
      <c r="C129" s="464"/>
      <c r="D129" s="464"/>
      <c r="E129" s="464"/>
      <c r="F129" s="464"/>
      <c r="G129" s="464"/>
      <c r="H129" s="464">
        <v>1</v>
      </c>
      <c r="I129" s="464"/>
      <c r="J129" s="464"/>
      <c r="K129" s="464">
        <v>1</v>
      </c>
      <c r="L129" s="464"/>
      <c r="M129" s="464"/>
      <c r="N129" s="464">
        <v>2</v>
      </c>
      <c r="O129" s="464"/>
      <c r="P129" s="464"/>
      <c r="Q129" s="464">
        <v>1</v>
      </c>
      <c r="R129" s="464"/>
      <c r="S129" s="464"/>
      <c r="T129" s="464"/>
      <c r="U129" s="464"/>
      <c r="V129" s="464"/>
      <c r="W129" s="158"/>
      <c r="X129" s="464"/>
      <c r="Y129" s="464"/>
      <c r="Z129" s="464"/>
      <c r="AA129" s="464"/>
      <c r="AB129" s="464"/>
      <c r="AC129" s="464"/>
      <c r="AD129" s="464">
        <v>1</v>
      </c>
      <c r="AE129" s="464"/>
      <c r="AF129" s="464"/>
      <c r="AG129" s="464">
        <v>1</v>
      </c>
      <c r="AH129" s="464"/>
      <c r="AI129" s="464"/>
      <c r="AJ129" s="158"/>
      <c r="AK129" s="464"/>
      <c r="AL129" s="464"/>
      <c r="AM129" s="464"/>
      <c r="AN129" s="464"/>
      <c r="AO129" s="464"/>
      <c r="AP129" s="464"/>
      <c r="AQ129" s="464">
        <v>1</v>
      </c>
      <c r="AR129" s="464"/>
      <c r="AS129" s="464"/>
      <c r="AT129" s="464"/>
      <c r="AU129" s="464"/>
      <c r="AV129" s="464"/>
      <c r="AW129" s="464">
        <v>1</v>
      </c>
      <c r="AX129" s="464"/>
      <c r="AY129" s="464"/>
      <c r="AZ129" s="464"/>
      <c r="BA129" s="464"/>
      <c r="BB129" s="465"/>
    </row>
    <row r="130" spans="1:54" ht="15.75">
      <c r="A130" s="164" t="s">
        <v>116</v>
      </c>
      <c r="B130" s="466">
        <f>B127-B128-B129</f>
        <v>2</v>
      </c>
      <c r="C130" s="467"/>
      <c r="D130" s="468"/>
      <c r="E130" s="466">
        <f t="shared" ref="E130" si="219">E127-E128-E129</f>
        <v>0</v>
      </c>
      <c r="F130" s="467"/>
      <c r="G130" s="468"/>
      <c r="H130" s="466">
        <f t="shared" ref="H130" si="220">H127-H128-H129</f>
        <v>0</v>
      </c>
      <c r="I130" s="467"/>
      <c r="J130" s="468"/>
      <c r="K130" s="466">
        <f t="shared" ref="K130" si="221">K127-K128-K129</f>
        <v>0</v>
      </c>
      <c r="L130" s="467"/>
      <c r="M130" s="468"/>
      <c r="N130" s="466">
        <f t="shared" ref="N130" si="222">N127-N128-N129</f>
        <v>0</v>
      </c>
      <c r="O130" s="467"/>
      <c r="P130" s="468"/>
      <c r="Q130" s="466">
        <f t="shared" ref="Q130" si="223">Q127-Q128-Q129</f>
        <v>1</v>
      </c>
      <c r="R130" s="467"/>
      <c r="S130" s="468"/>
      <c r="T130" s="466">
        <f t="shared" ref="T130" si="224">T127-T128-T129</f>
        <v>0</v>
      </c>
      <c r="U130" s="467"/>
      <c r="V130" s="468"/>
      <c r="W130" s="158"/>
      <c r="X130" s="469">
        <f>X127-X128-X129</f>
        <v>0</v>
      </c>
      <c r="Y130" s="469"/>
      <c r="Z130" s="469"/>
      <c r="AA130" s="469">
        <f t="shared" ref="AA130" si="225">AA127-AA128-AA129</f>
        <v>0</v>
      </c>
      <c r="AB130" s="469"/>
      <c r="AC130" s="469"/>
      <c r="AD130" s="469">
        <f t="shared" ref="AD130" si="226">AD127-AD128-AD129</f>
        <v>0</v>
      </c>
      <c r="AE130" s="469"/>
      <c r="AF130" s="469"/>
      <c r="AG130" s="469">
        <f t="shared" ref="AG130" si="227">AG127-AG128-AG129</f>
        <v>0</v>
      </c>
      <c r="AH130" s="469"/>
      <c r="AI130" s="469"/>
      <c r="AJ130" s="158"/>
      <c r="AK130" s="469">
        <f>AK127-AK128-AK129</f>
        <v>2</v>
      </c>
      <c r="AL130" s="469"/>
      <c r="AM130" s="469"/>
      <c r="AN130" s="469">
        <f t="shared" ref="AN130" si="228">AN127-AN128-AN129</f>
        <v>0</v>
      </c>
      <c r="AO130" s="469"/>
      <c r="AP130" s="469"/>
      <c r="AQ130" s="469">
        <f t="shared" ref="AQ130" si="229">AQ127-AQ128-AQ129</f>
        <v>0</v>
      </c>
      <c r="AR130" s="469"/>
      <c r="AS130" s="469"/>
      <c r="AT130" s="469">
        <f t="shared" ref="AT130" si="230">AT127-AT128-AT129</f>
        <v>1</v>
      </c>
      <c r="AU130" s="469"/>
      <c r="AV130" s="469"/>
      <c r="AW130" s="469">
        <f t="shared" ref="AW130" si="231">AW127-AW128-AW129</f>
        <v>0</v>
      </c>
      <c r="AX130" s="469"/>
      <c r="AY130" s="469"/>
      <c r="AZ130" s="469">
        <f t="shared" ref="AZ130" si="232">AZ127-AZ128-AZ129</f>
        <v>1</v>
      </c>
      <c r="BA130" s="469"/>
      <c r="BB130" s="470"/>
    </row>
    <row r="132" spans="1:54" ht="15.75">
      <c r="A132" s="165" t="s">
        <v>117</v>
      </c>
      <c r="B132" s="471">
        <v>500</v>
      </c>
      <c r="C132" s="471"/>
      <c r="D132" s="471"/>
      <c r="E132" s="471">
        <v>500</v>
      </c>
      <c r="F132" s="471"/>
      <c r="G132" s="471"/>
      <c r="H132" s="471">
        <v>500</v>
      </c>
      <c r="I132" s="471"/>
      <c r="J132" s="471"/>
      <c r="K132" s="471">
        <v>500</v>
      </c>
      <c r="L132" s="471"/>
      <c r="M132" s="471"/>
      <c r="N132" s="471">
        <v>500</v>
      </c>
      <c r="O132" s="471"/>
      <c r="P132" s="471"/>
      <c r="Q132" s="471">
        <v>500</v>
      </c>
      <c r="R132" s="471"/>
      <c r="S132" s="471"/>
      <c r="T132" s="471">
        <v>500</v>
      </c>
      <c r="U132" s="471"/>
      <c r="V132" s="471"/>
      <c r="W132" s="158"/>
      <c r="X132" s="471">
        <v>500</v>
      </c>
      <c r="Y132" s="471"/>
      <c r="Z132" s="471"/>
      <c r="AA132" s="471">
        <v>500</v>
      </c>
      <c r="AB132" s="471"/>
      <c r="AC132" s="471"/>
      <c r="AD132" s="471">
        <v>500</v>
      </c>
      <c r="AE132" s="471"/>
      <c r="AF132" s="471"/>
      <c r="AG132" s="471">
        <v>500</v>
      </c>
      <c r="AH132" s="471"/>
      <c r="AI132" s="471"/>
      <c r="AJ132" s="158"/>
      <c r="AK132" s="471">
        <v>500</v>
      </c>
      <c r="AL132" s="471"/>
      <c r="AM132" s="471"/>
      <c r="AN132" s="471">
        <v>500</v>
      </c>
      <c r="AO132" s="471"/>
      <c r="AP132" s="471"/>
      <c r="AQ132" s="471">
        <v>500</v>
      </c>
      <c r="AR132" s="471"/>
      <c r="AS132" s="471"/>
      <c r="AT132" s="471">
        <v>500</v>
      </c>
      <c r="AU132" s="471"/>
      <c r="AV132" s="471"/>
      <c r="AW132" s="471">
        <v>500</v>
      </c>
      <c r="AX132" s="471"/>
      <c r="AY132" s="471"/>
      <c r="AZ132" s="471">
        <v>500</v>
      </c>
      <c r="BA132" s="471"/>
      <c r="BB132" s="472"/>
    </row>
    <row r="133" spans="1:54" ht="15.75">
      <c r="A133" s="166" t="s">
        <v>114</v>
      </c>
      <c r="B133" s="473">
        <v>2</v>
      </c>
      <c r="C133" s="473"/>
      <c r="D133" s="473"/>
      <c r="E133" s="473">
        <v>1</v>
      </c>
      <c r="F133" s="473"/>
      <c r="G133" s="473"/>
      <c r="H133" s="473">
        <v>2</v>
      </c>
      <c r="I133" s="473"/>
      <c r="J133" s="473"/>
      <c r="K133" s="473">
        <v>2</v>
      </c>
      <c r="L133" s="473"/>
      <c r="M133" s="473"/>
      <c r="N133" s="473">
        <v>2</v>
      </c>
      <c r="O133" s="473"/>
      <c r="P133" s="473"/>
      <c r="Q133" s="473">
        <v>2</v>
      </c>
      <c r="R133" s="473"/>
      <c r="S133" s="473"/>
      <c r="T133" s="473">
        <v>2</v>
      </c>
      <c r="U133" s="473"/>
      <c r="V133" s="473"/>
      <c r="W133" s="158"/>
      <c r="X133" s="473">
        <v>2</v>
      </c>
      <c r="Y133" s="473"/>
      <c r="Z133" s="473"/>
      <c r="AA133" s="473">
        <v>1</v>
      </c>
      <c r="AB133" s="473"/>
      <c r="AC133" s="473"/>
      <c r="AD133" s="473">
        <v>2</v>
      </c>
      <c r="AE133" s="473"/>
      <c r="AF133" s="473"/>
      <c r="AG133" s="473">
        <v>1</v>
      </c>
      <c r="AH133" s="473"/>
      <c r="AI133" s="473"/>
      <c r="AJ133" s="158"/>
      <c r="AK133" s="473">
        <v>2</v>
      </c>
      <c r="AL133" s="473"/>
      <c r="AM133" s="473"/>
      <c r="AN133" s="473">
        <v>2</v>
      </c>
      <c r="AO133" s="473"/>
      <c r="AP133" s="473"/>
      <c r="AQ133" s="473">
        <v>2</v>
      </c>
      <c r="AR133" s="473"/>
      <c r="AS133" s="473"/>
      <c r="AT133" s="473">
        <v>2</v>
      </c>
      <c r="AU133" s="473"/>
      <c r="AV133" s="473"/>
      <c r="AW133" s="473">
        <v>2</v>
      </c>
      <c r="AX133" s="473"/>
      <c r="AY133" s="473"/>
      <c r="AZ133" s="473">
        <v>2</v>
      </c>
      <c r="BA133" s="473"/>
      <c r="BB133" s="474"/>
    </row>
    <row r="134" spans="1:54" ht="15.75">
      <c r="A134" s="154" t="s">
        <v>88</v>
      </c>
      <c r="B134" s="461"/>
      <c r="C134" s="462"/>
      <c r="D134" s="463"/>
      <c r="E134" s="461"/>
      <c r="F134" s="462"/>
      <c r="G134" s="463"/>
      <c r="H134" s="461"/>
      <c r="I134" s="462"/>
      <c r="J134" s="463"/>
      <c r="K134" s="461"/>
      <c r="L134" s="462"/>
      <c r="M134" s="463"/>
      <c r="N134" s="461"/>
      <c r="O134" s="462"/>
      <c r="P134" s="463"/>
      <c r="Q134" s="461"/>
      <c r="R134" s="462"/>
      <c r="S134" s="463"/>
      <c r="T134" s="461"/>
      <c r="U134" s="462"/>
      <c r="V134" s="463"/>
      <c r="W134" s="158"/>
      <c r="X134" s="464">
        <v>1</v>
      </c>
      <c r="Y134" s="464"/>
      <c r="Z134" s="464"/>
      <c r="AA134" s="464">
        <v>1</v>
      </c>
      <c r="AB134" s="464"/>
      <c r="AC134" s="464"/>
      <c r="AD134" s="464"/>
      <c r="AE134" s="464"/>
      <c r="AF134" s="464"/>
      <c r="AG134" s="464">
        <v>1</v>
      </c>
      <c r="AH134" s="464"/>
      <c r="AI134" s="464"/>
      <c r="AJ134" s="158"/>
      <c r="AK134" s="464"/>
      <c r="AL134" s="464"/>
      <c r="AM134" s="464"/>
      <c r="AN134" s="464">
        <v>1</v>
      </c>
      <c r="AO134" s="464"/>
      <c r="AP134" s="464"/>
      <c r="AQ134" s="464">
        <v>1</v>
      </c>
      <c r="AR134" s="464"/>
      <c r="AS134" s="464"/>
      <c r="AT134" s="464"/>
      <c r="AU134" s="464"/>
      <c r="AV134" s="464"/>
      <c r="AW134" s="464">
        <v>1</v>
      </c>
      <c r="AX134" s="464"/>
      <c r="AY134" s="464"/>
      <c r="AZ134" s="464"/>
      <c r="BA134" s="464"/>
      <c r="BB134" s="465"/>
    </row>
    <row r="135" spans="1:54" ht="15.75">
      <c r="A135" s="154" t="s">
        <v>115</v>
      </c>
      <c r="B135" s="464"/>
      <c r="C135" s="464"/>
      <c r="D135" s="464"/>
      <c r="E135" s="464"/>
      <c r="F135" s="464"/>
      <c r="G135" s="464"/>
      <c r="H135" s="464">
        <v>1</v>
      </c>
      <c r="I135" s="464"/>
      <c r="J135" s="464"/>
      <c r="K135" s="464">
        <v>1</v>
      </c>
      <c r="L135" s="464"/>
      <c r="M135" s="464"/>
      <c r="N135" s="464"/>
      <c r="O135" s="464"/>
      <c r="P135" s="464"/>
      <c r="Q135" s="464"/>
      <c r="R135" s="464"/>
      <c r="S135" s="464"/>
      <c r="T135" s="464"/>
      <c r="U135" s="464"/>
      <c r="V135" s="464"/>
      <c r="W135" s="158"/>
      <c r="X135" s="464">
        <v>1</v>
      </c>
      <c r="Y135" s="464"/>
      <c r="Z135" s="464"/>
      <c r="AA135" s="464"/>
      <c r="AB135" s="464"/>
      <c r="AC135" s="464"/>
      <c r="AD135" s="464"/>
      <c r="AE135" s="464"/>
      <c r="AF135" s="464"/>
      <c r="AG135" s="464"/>
      <c r="AH135" s="464"/>
      <c r="AI135" s="464"/>
      <c r="AJ135" s="158"/>
      <c r="AK135" s="464"/>
      <c r="AL135" s="464"/>
      <c r="AM135" s="464"/>
      <c r="AN135" s="464"/>
      <c r="AO135" s="464"/>
      <c r="AP135" s="464"/>
      <c r="AQ135" s="464"/>
      <c r="AR135" s="464"/>
      <c r="AS135" s="464"/>
      <c r="AT135" s="464"/>
      <c r="AU135" s="464"/>
      <c r="AV135" s="464"/>
      <c r="AW135" s="464">
        <v>1</v>
      </c>
      <c r="AX135" s="464"/>
      <c r="AY135" s="464"/>
      <c r="AZ135" s="464"/>
      <c r="BA135" s="464"/>
      <c r="BB135" s="465"/>
    </row>
    <row r="136" spans="1:54" ht="15.75">
      <c r="A136" s="164" t="s">
        <v>116</v>
      </c>
      <c r="B136" s="466">
        <f>B133-B134-B135</f>
        <v>2</v>
      </c>
      <c r="C136" s="467"/>
      <c r="D136" s="468"/>
      <c r="E136" s="466">
        <f t="shared" ref="E136" si="233">E133-E134-E135</f>
        <v>1</v>
      </c>
      <c r="F136" s="467"/>
      <c r="G136" s="468"/>
      <c r="H136" s="466">
        <f t="shared" ref="H136" si="234">H133-H134-H135</f>
        <v>1</v>
      </c>
      <c r="I136" s="467"/>
      <c r="J136" s="468"/>
      <c r="K136" s="466">
        <f t="shared" ref="K136" si="235">K133-K134-K135</f>
        <v>1</v>
      </c>
      <c r="L136" s="467"/>
      <c r="M136" s="468"/>
      <c r="N136" s="466">
        <f t="shared" ref="N136" si="236">N133-N134-N135</f>
        <v>2</v>
      </c>
      <c r="O136" s="467"/>
      <c r="P136" s="468"/>
      <c r="Q136" s="466">
        <f t="shared" ref="Q136" si="237">Q133-Q134-Q135</f>
        <v>2</v>
      </c>
      <c r="R136" s="467"/>
      <c r="S136" s="468"/>
      <c r="T136" s="466">
        <f t="shared" ref="T136" si="238">T133-T134-T135</f>
        <v>2</v>
      </c>
      <c r="U136" s="467"/>
      <c r="V136" s="468"/>
      <c r="W136" s="158"/>
      <c r="X136" s="469">
        <f>X133-X134-X135</f>
        <v>0</v>
      </c>
      <c r="Y136" s="469"/>
      <c r="Z136" s="469"/>
      <c r="AA136" s="469">
        <f t="shared" ref="AA136" si="239">AA133-AA134-AA135</f>
        <v>0</v>
      </c>
      <c r="AB136" s="469"/>
      <c r="AC136" s="469"/>
      <c r="AD136" s="469">
        <f t="shared" ref="AD136" si="240">AD133-AD134-AD135</f>
        <v>2</v>
      </c>
      <c r="AE136" s="469"/>
      <c r="AF136" s="469"/>
      <c r="AG136" s="469">
        <f t="shared" ref="AG136" si="241">AG133-AG134-AG135</f>
        <v>0</v>
      </c>
      <c r="AH136" s="469"/>
      <c r="AI136" s="469"/>
      <c r="AJ136" s="158"/>
      <c r="AK136" s="469">
        <f>AK133-AK134-AK135</f>
        <v>2</v>
      </c>
      <c r="AL136" s="469"/>
      <c r="AM136" s="469"/>
      <c r="AN136" s="469">
        <f t="shared" ref="AN136" si="242">AN133-AN134-AN135</f>
        <v>1</v>
      </c>
      <c r="AO136" s="469"/>
      <c r="AP136" s="469"/>
      <c r="AQ136" s="469">
        <f t="shared" ref="AQ136" si="243">AQ133-AQ134-AQ135</f>
        <v>1</v>
      </c>
      <c r="AR136" s="469"/>
      <c r="AS136" s="469"/>
      <c r="AT136" s="469">
        <f t="shared" ref="AT136" si="244">AT133-AT134-AT135</f>
        <v>2</v>
      </c>
      <c r="AU136" s="469"/>
      <c r="AV136" s="469"/>
      <c r="AW136" s="469">
        <f t="shared" ref="AW136" si="245">AW133-AW134-AW135</f>
        <v>0</v>
      </c>
      <c r="AX136" s="469"/>
      <c r="AY136" s="469"/>
      <c r="AZ136" s="469">
        <f t="shared" ref="AZ136" si="246">AZ133-AZ134-AZ135</f>
        <v>2</v>
      </c>
      <c r="BA136" s="469"/>
      <c r="BB136" s="470"/>
    </row>
    <row r="138" spans="1:54" ht="15.75">
      <c r="A138" s="165" t="s">
        <v>118</v>
      </c>
      <c r="B138" s="471">
        <v>500</v>
      </c>
      <c r="C138" s="471"/>
      <c r="D138" s="471"/>
      <c r="E138" s="471">
        <v>500</v>
      </c>
      <c r="F138" s="471"/>
      <c r="G138" s="471"/>
      <c r="H138" s="471">
        <v>500</v>
      </c>
      <c r="I138" s="471"/>
      <c r="J138" s="471"/>
      <c r="K138" s="471">
        <v>500</v>
      </c>
      <c r="L138" s="471"/>
      <c r="M138" s="471"/>
      <c r="N138" s="471">
        <v>500</v>
      </c>
      <c r="O138" s="471"/>
      <c r="P138" s="471"/>
      <c r="Q138" s="471">
        <v>500</v>
      </c>
      <c r="R138" s="471"/>
      <c r="S138" s="471"/>
      <c r="T138" s="471">
        <v>500</v>
      </c>
      <c r="U138" s="471"/>
      <c r="V138" s="471"/>
      <c r="W138" s="158"/>
      <c r="X138" s="471">
        <v>500</v>
      </c>
      <c r="Y138" s="471"/>
      <c r="Z138" s="471"/>
      <c r="AA138" s="471">
        <v>500</v>
      </c>
      <c r="AB138" s="471"/>
      <c r="AC138" s="471"/>
      <c r="AD138" s="471">
        <v>500</v>
      </c>
      <c r="AE138" s="471"/>
      <c r="AF138" s="471"/>
      <c r="AG138" s="471">
        <v>500</v>
      </c>
      <c r="AH138" s="471"/>
      <c r="AI138" s="471"/>
      <c r="AJ138" s="158"/>
      <c r="AK138" s="471">
        <v>500</v>
      </c>
      <c r="AL138" s="471"/>
      <c r="AM138" s="471"/>
      <c r="AN138" s="471">
        <v>500</v>
      </c>
      <c r="AO138" s="471"/>
      <c r="AP138" s="471"/>
      <c r="AQ138" s="471">
        <v>500</v>
      </c>
      <c r="AR138" s="471"/>
      <c r="AS138" s="471"/>
      <c r="AT138" s="471">
        <v>500</v>
      </c>
      <c r="AU138" s="471"/>
      <c r="AV138" s="471"/>
      <c r="AW138" s="471">
        <v>500</v>
      </c>
      <c r="AX138" s="471"/>
      <c r="AY138" s="471"/>
      <c r="AZ138" s="471">
        <v>500</v>
      </c>
      <c r="BA138" s="471"/>
      <c r="BB138" s="472"/>
    </row>
    <row r="139" spans="1:54" ht="15.75">
      <c r="A139" s="166" t="s">
        <v>114</v>
      </c>
      <c r="B139" s="473">
        <v>2</v>
      </c>
      <c r="C139" s="473"/>
      <c r="D139" s="473"/>
      <c r="E139" s="473">
        <v>1</v>
      </c>
      <c r="F139" s="473"/>
      <c r="G139" s="473"/>
      <c r="H139" s="473">
        <v>2</v>
      </c>
      <c r="I139" s="473"/>
      <c r="J139" s="473"/>
      <c r="K139" s="473">
        <v>2</v>
      </c>
      <c r="L139" s="473"/>
      <c r="M139" s="473"/>
      <c r="N139" s="473">
        <v>2</v>
      </c>
      <c r="O139" s="473"/>
      <c r="P139" s="473"/>
      <c r="Q139" s="473">
        <v>2</v>
      </c>
      <c r="R139" s="473"/>
      <c r="S139" s="473"/>
      <c r="T139" s="473">
        <v>2</v>
      </c>
      <c r="U139" s="473"/>
      <c r="V139" s="473"/>
      <c r="W139" s="158"/>
      <c r="X139" s="473">
        <v>2</v>
      </c>
      <c r="Y139" s="473"/>
      <c r="Z139" s="473"/>
      <c r="AA139" s="473">
        <v>1</v>
      </c>
      <c r="AB139" s="473"/>
      <c r="AC139" s="473"/>
      <c r="AD139" s="473">
        <v>2</v>
      </c>
      <c r="AE139" s="473"/>
      <c r="AF139" s="473"/>
      <c r="AG139" s="473">
        <v>1</v>
      </c>
      <c r="AH139" s="473"/>
      <c r="AI139" s="473"/>
      <c r="AJ139" s="158"/>
      <c r="AK139" s="473">
        <v>2</v>
      </c>
      <c r="AL139" s="473"/>
      <c r="AM139" s="473"/>
      <c r="AN139" s="473">
        <v>2</v>
      </c>
      <c r="AO139" s="473"/>
      <c r="AP139" s="473"/>
      <c r="AQ139" s="473">
        <v>2</v>
      </c>
      <c r="AR139" s="473"/>
      <c r="AS139" s="473"/>
      <c r="AT139" s="473">
        <v>2</v>
      </c>
      <c r="AU139" s="473"/>
      <c r="AV139" s="473"/>
      <c r="AW139" s="473">
        <v>2</v>
      </c>
      <c r="AX139" s="473"/>
      <c r="AY139" s="473"/>
      <c r="AZ139" s="473">
        <v>2</v>
      </c>
      <c r="BA139" s="473"/>
      <c r="BB139" s="474"/>
    </row>
    <row r="140" spans="1:54" ht="15.75">
      <c r="A140" s="154" t="s">
        <v>88</v>
      </c>
      <c r="B140" s="461"/>
      <c r="C140" s="462"/>
      <c r="D140" s="463"/>
      <c r="E140" s="461"/>
      <c r="F140" s="462"/>
      <c r="G140" s="463"/>
      <c r="H140" s="461"/>
      <c r="I140" s="462"/>
      <c r="J140" s="463"/>
      <c r="K140" s="461"/>
      <c r="L140" s="462"/>
      <c r="M140" s="463"/>
      <c r="N140" s="461"/>
      <c r="O140" s="462"/>
      <c r="P140" s="463"/>
      <c r="Q140" s="461"/>
      <c r="R140" s="462"/>
      <c r="S140" s="463"/>
      <c r="T140" s="461"/>
      <c r="U140" s="462"/>
      <c r="V140" s="463"/>
      <c r="W140" s="158"/>
      <c r="X140" s="464">
        <v>2</v>
      </c>
      <c r="Y140" s="464"/>
      <c r="Z140" s="464"/>
      <c r="AA140" s="464"/>
      <c r="AB140" s="464"/>
      <c r="AC140" s="464"/>
      <c r="AD140" s="464"/>
      <c r="AE140" s="464"/>
      <c r="AF140" s="464"/>
      <c r="AG140" s="464"/>
      <c r="AH140" s="464"/>
      <c r="AI140" s="464"/>
      <c r="AJ140" s="158"/>
      <c r="AK140" s="464"/>
      <c r="AL140" s="464"/>
      <c r="AM140" s="464"/>
      <c r="AN140" s="464"/>
      <c r="AO140" s="464"/>
      <c r="AP140" s="464"/>
      <c r="AQ140" s="464"/>
      <c r="AR140" s="464"/>
      <c r="AS140" s="464"/>
      <c r="AT140" s="464"/>
      <c r="AU140" s="464"/>
      <c r="AV140" s="464"/>
      <c r="AW140" s="464"/>
      <c r="AX140" s="464"/>
      <c r="AY140" s="464"/>
      <c r="AZ140" s="464"/>
      <c r="BA140" s="464"/>
      <c r="BB140" s="465"/>
    </row>
    <row r="141" spans="1:54" ht="15.75">
      <c r="A141" s="154" t="s">
        <v>115</v>
      </c>
      <c r="B141" s="464"/>
      <c r="C141" s="464"/>
      <c r="D141" s="464"/>
      <c r="E141" s="464"/>
      <c r="F141" s="464"/>
      <c r="G141" s="464"/>
      <c r="H141" s="464"/>
      <c r="I141" s="464"/>
      <c r="J141" s="464"/>
      <c r="K141" s="464"/>
      <c r="L141" s="464"/>
      <c r="M141" s="464"/>
      <c r="N141" s="464"/>
      <c r="O141" s="464"/>
      <c r="P141" s="464"/>
      <c r="Q141" s="464"/>
      <c r="R141" s="464"/>
      <c r="S141" s="464"/>
      <c r="T141" s="464"/>
      <c r="U141" s="464"/>
      <c r="V141" s="464"/>
      <c r="W141" s="158"/>
      <c r="X141" s="464"/>
      <c r="Y141" s="464"/>
      <c r="Z141" s="464"/>
      <c r="AA141" s="464"/>
      <c r="AB141" s="464"/>
      <c r="AC141" s="464"/>
      <c r="AD141" s="464"/>
      <c r="AE141" s="464"/>
      <c r="AF141" s="464"/>
      <c r="AG141" s="464">
        <v>1</v>
      </c>
      <c r="AH141" s="464"/>
      <c r="AI141" s="464"/>
      <c r="AJ141" s="158"/>
      <c r="AK141" s="464"/>
      <c r="AL141" s="464"/>
      <c r="AM141" s="464"/>
      <c r="AN141" s="464"/>
      <c r="AO141" s="464"/>
      <c r="AP141" s="464"/>
      <c r="AQ141" s="464"/>
      <c r="AR141" s="464"/>
      <c r="AS141" s="464"/>
      <c r="AT141" s="464"/>
      <c r="AU141" s="464"/>
      <c r="AV141" s="464"/>
      <c r="AW141" s="464"/>
      <c r="AX141" s="464"/>
      <c r="AY141" s="464"/>
      <c r="AZ141" s="464"/>
      <c r="BA141" s="464"/>
      <c r="BB141" s="465"/>
    </row>
    <row r="142" spans="1:54" ht="15.75">
      <c r="A142" s="164" t="s">
        <v>116</v>
      </c>
      <c r="B142" s="466">
        <f>B139-B140-B141</f>
        <v>2</v>
      </c>
      <c r="C142" s="467"/>
      <c r="D142" s="468"/>
      <c r="E142" s="466">
        <f t="shared" ref="E142" si="247">E139-E140-E141</f>
        <v>1</v>
      </c>
      <c r="F142" s="467"/>
      <c r="G142" s="468"/>
      <c r="H142" s="466">
        <f t="shared" ref="H142" si="248">H139-H140-H141</f>
        <v>2</v>
      </c>
      <c r="I142" s="467"/>
      <c r="J142" s="468"/>
      <c r="K142" s="466">
        <f t="shared" ref="K142" si="249">K139-K140-K141</f>
        <v>2</v>
      </c>
      <c r="L142" s="467"/>
      <c r="M142" s="468"/>
      <c r="N142" s="466">
        <f t="shared" ref="N142" si="250">N139-N140-N141</f>
        <v>2</v>
      </c>
      <c r="O142" s="467"/>
      <c r="P142" s="468"/>
      <c r="Q142" s="466">
        <f t="shared" ref="Q142" si="251">Q139-Q140-Q141</f>
        <v>2</v>
      </c>
      <c r="R142" s="467"/>
      <c r="S142" s="468"/>
      <c r="T142" s="466">
        <f t="shared" ref="T142" si="252">T139-T140-T141</f>
        <v>2</v>
      </c>
      <c r="U142" s="467"/>
      <c r="V142" s="468"/>
      <c r="W142" s="158"/>
      <c r="X142" s="469">
        <f>X139-X140-X141</f>
        <v>0</v>
      </c>
      <c r="Y142" s="469"/>
      <c r="Z142" s="469"/>
      <c r="AA142" s="469">
        <f t="shared" ref="AA142" si="253">AA139-AA140-AA141</f>
        <v>1</v>
      </c>
      <c r="AB142" s="469"/>
      <c r="AC142" s="469"/>
      <c r="AD142" s="469">
        <f t="shared" ref="AD142" si="254">AD139-AD140-AD141</f>
        <v>2</v>
      </c>
      <c r="AE142" s="469"/>
      <c r="AF142" s="469"/>
      <c r="AG142" s="469">
        <f t="shared" ref="AG142" si="255">AG139-AG140-AG141</f>
        <v>0</v>
      </c>
      <c r="AH142" s="469"/>
      <c r="AI142" s="469"/>
      <c r="AJ142" s="158"/>
      <c r="AK142" s="469">
        <f>AK139-AK140-AK141</f>
        <v>2</v>
      </c>
      <c r="AL142" s="469"/>
      <c r="AM142" s="469"/>
      <c r="AN142" s="469">
        <f t="shared" ref="AN142" si="256">AN139-AN140-AN141</f>
        <v>2</v>
      </c>
      <c r="AO142" s="469"/>
      <c r="AP142" s="469"/>
      <c r="AQ142" s="469">
        <f t="shared" ref="AQ142" si="257">AQ139-AQ140-AQ141</f>
        <v>2</v>
      </c>
      <c r="AR142" s="469"/>
      <c r="AS142" s="469"/>
      <c r="AT142" s="469">
        <f t="shared" ref="AT142" si="258">AT139-AT140-AT141</f>
        <v>2</v>
      </c>
      <c r="AU142" s="469"/>
      <c r="AV142" s="469"/>
      <c r="AW142" s="469">
        <f t="shared" ref="AW142" si="259">AW139-AW140-AW141</f>
        <v>2</v>
      </c>
      <c r="AX142" s="469"/>
      <c r="AY142" s="469"/>
      <c r="AZ142" s="469">
        <f t="shared" ref="AZ142" si="260">AZ139-AZ140-AZ141</f>
        <v>2</v>
      </c>
      <c r="BA142" s="469"/>
      <c r="BB142" s="470"/>
    </row>
    <row r="144" spans="1:54" ht="15.75">
      <c r="A144" s="165" t="s">
        <v>119</v>
      </c>
      <c r="B144" s="471">
        <v>500</v>
      </c>
      <c r="C144" s="471"/>
      <c r="D144" s="471"/>
      <c r="E144" s="471">
        <v>500</v>
      </c>
      <c r="F144" s="471"/>
      <c r="G144" s="471"/>
      <c r="H144" s="471">
        <v>500</v>
      </c>
      <c r="I144" s="471"/>
      <c r="J144" s="471"/>
      <c r="K144" s="471">
        <v>500</v>
      </c>
      <c r="L144" s="471"/>
      <c r="M144" s="471"/>
      <c r="N144" s="471">
        <v>500</v>
      </c>
      <c r="O144" s="471"/>
      <c r="P144" s="471"/>
      <c r="Q144" s="471">
        <v>500</v>
      </c>
      <c r="R144" s="471"/>
      <c r="S144" s="471"/>
      <c r="T144" s="471">
        <v>500</v>
      </c>
      <c r="U144" s="471"/>
      <c r="V144" s="471"/>
      <c r="W144" s="158"/>
      <c r="X144" s="471">
        <v>500</v>
      </c>
      <c r="Y144" s="471"/>
      <c r="Z144" s="471"/>
      <c r="AA144" s="471">
        <v>500</v>
      </c>
      <c r="AB144" s="471"/>
      <c r="AC144" s="471"/>
      <c r="AD144" s="471">
        <v>500</v>
      </c>
      <c r="AE144" s="471"/>
      <c r="AF144" s="471"/>
      <c r="AG144" s="471">
        <v>500</v>
      </c>
      <c r="AH144" s="471"/>
      <c r="AI144" s="471"/>
      <c r="AJ144" s="158"/>
      <c r="AK144" s="471">
        <v>500</v>
      </c>
      <c r="AL144" s="471"/>
      <c r="AM144" s="471"/>
      <c r="AN144" s="471">
        <v>500</v>
      </c>
      <c r="AO144" s="471"/>
      <c r="AP144" s="471"/>
      <c r="AQ144" s="471">
        <v>500</v>
      </c>
      <c r="AR144" s="471"/>
      <c r="AS144" s="471"/>
      <c r="AT144" s="471">
        <v>500</v>
      </c>
      <c r="AU144" s="471"/>
      <c r="AV144" s="471"/>
      <c r="AW144" s="471">
        <v>500</v>
      </c>
      <c r="AX144" s="471"/>
      <c r="AY144" s="471"/>
      <c r="AZ144" s="471">
        <v>500</v>
      </c>
      <c r="BA144" s="471"/>
      <c r="BB144" s="472"/>
    </row>
    <row r="145" spans="1:54" ht="15.75">
      <c r="A145" s="166" t="s">
        <v>114</v>
      </c>
      <c r="B145" s="473">
        <v>2</v>
      </c>
      <c r="C145" s="473"/>
      <c r="D145" s="473"/>
      <c r="E145" s="473">
        <v>1</v>
      </c>
      <c r="F145" s="473"/>
      <c r="G145" s="473"/>
      <c r="H145" s="473">
        <v>2</v>
      </c>
      <c r="I145" s="473"/>
      <c r="J145" s="473"/>
      <c r="K145" s="473">
        <v>2</v>
      </c>
      <c r="L145" s="473"/>
      <c r="M145" s="473"/>
      <c r="N145" s="473">
        <v>2</v>
      </c>
      <c r="O145" s="473"/>
      <c r="P145" s="473"/>
      <c r="Q145" s="473">
        <v>2</v>
      </c>
      <c r="R145" s="473"/>
      <c r="S145" s="473"/>
      <c r="T145" s="473">
        <v>2</v>
      </c>
      <c r="U145" s="473"/>
      <c r="V145" s="473"/>
      <c r="W145" s="158"/>
      <c r="X145" s="473">
        <v>2</v>
      </c>
      <c r="Y145" s="473"/>
      <c r="Z145" s="473"/>
      <c r="AA145" s="473">
        <v>1</v>
      </c>
      <c r="AB145" s="473"/>
      <c r="AC145" s="473"/>
      <c r="AD145" s="473">
        <v>2</v>
      </c>
      <c r="AE145" s="473"/>
      <c r="AF145" s="473"/>
      <c r="AG145" s="473">
        <v>1</v>
      </c>
      <c r="AH145" s="473"/>
      <c r="AI145" s="473"/>
      <c r="AJ145" s="158"/>
      <c r="AK145" s="473">
        <v>2</v>
      </c>
      <c r="AL145" s="473"/>
      <c r="AM145" s="473"/>
      <c r="AN145" s="473">
        <v>2</v>
      </c>
      <c r="AO145" s="473"/>
      <c r="AP145" s="473"/>
      <c r="AQ145" s="473">
        <v>2</v>
      </c>
      <c r="AR145" s="473"/>
      <c r="AS145" s="473"/>
      <c r="AT145" s="473">
        <v>2</v>
      </c>
      <c r="AU145" s="473"/>
      <c r="AV145" s="473"/>
      <c r="AW145" s="473">
        <v>2</v>
      </c>
      <c r="AX145" s="473"/>
      <c r="AY145" s="473"/>
      <c r="AZ145" s="473">
        <v>2</v>
      </c>
      <c r="BA145" s="473"/>
      <c r="BB145" s="474"/>
    </row>
    <row r="146" spans="1:54" ht="15.75">
      <c r="A146" s="154" t="s">
        <v>88</v>
      </c>
      <c r="B146" s="461"/>
      <c r="C146" s="462"/>
      <c r="D146" s="463"/>
      <c r="E146" s="461"/>
      <c r="F146" s="462"/>
      <c r="G146" s="463"/>
      <c r="H146" s="461"/>
      <c r="I146" s="462"/>
      <c r="J146" s="463"/>
      <c r="K146" s="461"/>
      <c r="L146" s="462"/>
      <c r="M146" s="463"/>
      <c r="N146" s="461"/>
      <c r="O146" s="462"/>
      <c r="P146" s="463"/>
      <c r="Q146" s="461"/>
      <c r="R146" s="462"/>
      <c r="S146" s="463"/>
      <c r="T146" s="461"/>
      <c r="U146" s="462"/>
      <c r="V146" s="463"/>
      <c r="W146" s="158"/>
      <c r="X146" s="464"/>
      <c r="Y146" s="464"/>
      <c r="Z146" s="464"/>
      <c r="AA146" s="464"/>
      <c r="AB146" s="464"/>
      <c r="AC146" s="464"/>
      <c r="AD146" s="464"/>
      <c r="AE146" s="464"/>
      <c r="AF146" s="464"/>
      <c r="AG146" s="464">
        <v>1</v>
      </c>
      <c r="AH146" s="464"/>
      <c r="AI146" s="464"/>
      <c r="AJ146" s="158"/>
      <c r="AK146" s="464"/>
      <c r="AL146" s="464"/>
      <c r="AM146" s="464"/>
      <c r="AN146" s="464"/>
      <c r="AO146" s="464"/>
      <c r="AP146" s="464"/>
      <c r="AQ146" s="464"/>
      <c r="AR146" s="464"/>
      <c r="AS146" s="464"/>
      <c r="AT146" s="464"/>
      <c r="AU146" s="464"/>
      <c r="AV146" s="464"/>
      <c r="AW146" s="464"/>
      <c r="AX146" s="464"/>
      <c r="AY146" s="464"/>
      <c r="AZ146" s="464"/>
      <c r="BA146" s="464"/>
      <c r="BB146" s="465"/>
    </row>
    <row r="147" spans="1:54" ht="15.75">
      <c r="A147" s="154" t="s">
        <v>115</v>
      </c>
      <c r="B147" s="464"/>
      <c r="C147" s="464"/>
      <c r="D147" s="464"/>
      <c r="E147" s="464"/>
      <c r="F147" s="464"/>
      <c r="G147" s="464"/>
      <c r="H147" s="464"/>
      <c r="I147" s="464"/>
      <c r="J147" s="464"/>
      <c r="K147" s="464"/>
      <c r="L147" s="464"/>
      <c r="M147" s="464"/>
      <c r="N147" s="464"/>
      <c r="O147" s="464"/>
      <c r="P147" s="464"/>
      <c r="Q147" s="464"/>
      <c r="R147" s="464"/>
      <c r="S147" s="464"/>
      <c r="T147" s="464"/>
      <c r="U147" s="464"/>
      <c r="V147" s="464"/>
      <c r="W147" s="158"/>
      <c r="X147" s="464"/>
      <c r="Y147" s="464"/>
      <c r="Z147" s="464"/>
      <c r="AA147" s="464"/>
      <c r="AB147" s="464"/>
      <c r="AC147" s="464"/>
      <c r="AD147" s="464"/>
      <c r="AE147" s="464"/>
      <c r="AF147" s="464"/>
      <c r="AG147" s="464"/>
      <c r="AH147" s="464"/>
      <c r="AI147" s="464"/>
      <c r="AJ147" s="158"/>
      <c r="AK147" s="464"/>
      <c r="AL147" s="464"/>
      <c r="AM147" s="464"/>
      <c r="AN147" s="464"/>
      <c r="AO147" s="464"/>
      <c r="AP147" s="464"/>
      <c r="AQ147" s="464"/>
      <c r="AR147" s="464"/>
      <c r="AS147" s="464"/>
      <c r="AT147" s="464"/>
      <c r="AU147" s="464"/>
      <c r="AV147" s="464"/>
      <c r="AW147" s="464"/>
      <c r="AX147" s="464"/>
      <c r="AY147" s="464"/>
      <c r="AZ147" s="464"/>
      <c r="BA147" s="464"/>
      <c r="BB147" s="465"/>
    </row>
    <row r="148" spans="1:54" ht="15.75">
      <c r="A148" s="164" t="s">
        <v>116</v>
      </c>
      <c r="B148" s="466">
        <f>B145-B146-B147</f>
        <v>2</v>
      </c>
      <c r="C148" s="467"/>
      <c r="D148" s="468"/>
      <c r="E148" s="466">
        <f t="shared" ref="E148" si="261">E145-E146-E147</f>
        <v>1</v>
      </c>
      <c r="F148" s="467"/>
      <c r="G148" s="468"/>
      <c r="H148" s="466">
        <f t="shared" ref="H148" si="262">H145-H146-H147</f>
        <v>2</v>
      </c>
      <c r="I148" s="467"/>
      <c r="J148" s="468"/>
      <c r="K148" s="466">
        <f t="shared" ref="K148" si="263">K145-K146-K147</f>
        <v>2</v>
      </c>
      <c r="L148" s="467"/>
      <c r="M148" s="468"/>
      <c r="N148" s="466">
        <f t="shared" ref="N148" si="264">N145-N146-N147</f>
        <v>2</v>
      </c>
      <c r="O148" s="467"/>
      <c r="P148" s="468"/>
      <c r="Q148" s="466">
        <f t="shared" ref="Q148" si="265">Q145-Q146-Q147</f>
        <v>2</v>
      </c>
      <c r="R148" s="467"/>
      <c r="S148" s="468"/>
      <c r="T148" s="466">
        <f t="shared" ref="T148" si="266">T145-T146-T147</f>
        <v>2</v>
      </c>
      <c r="U148" s="467"/>
      <c r="V148" s="468"/>
      <c r="W148" s="158"/>
      <c r="X148" s="469">
        <f>X145-X146-X147</f>
        <v>2</v>
      </c>
      <c r="Y148" s="469"/>
      <c r="Z148" s="469"/>
      <c r="AA148" s="469">
        <f t="shared" ref="AA148" si="267">AA145-AA146-AA147</f>
        <v>1</v>
      </c>
      <c r="AB148" s="469"/>
      <c r="AC148" s="469"/>
      <c r="AD148" s="469">
        <f t="shared" ref="AD148" si="268">AD145-AD146-AD147</f>
        <v>2</v>
      </c>
      <c r="AE148" s="469"/>
      <c r="AF148" s="469"/>
      <c r="AG148" s="469">
        <f t="shared" ref="AG148" si="269">AG145-AG146-AG147</f>
        <v>0</v>
      </c>
      <c r="AH148" s="469"/>
      <c r="AI148" s="469"/>
      <c r="AJ148" s="158"/>
      <c r="AK148" s="469">
        <f>AK145-AK146-AK147</f>
        <v>2</v>
      </c>
      <c r="AL148" s="469"/>
      <c r="AM148" s="469"/>
      <c r="AN148" s="469">
        <f t="shared" ref="AN148" si="270">AN145-AN146-AN147</f>
        <v>2</v>
      </c>
      <c r="AO148" s="469"/>
      <c r="AP148" s="469"/>
      <c r="AQ148" s="469">
        <f t="shared" ref="AQ148" si="271">AQ145-AQ146-AQ147</f>
        <v>2</v>
      </c>
      <c r="AR148" s="469"/>
      <c r="AS148" s="469"/>
      <c r="AT148" s="469">
        <f t="shared" ref="AT148" si="272">AT145-AT146-AT147</f>
        <v>2</v>
      </c>
      <c r="AU148" s="469"/>
      <c r="AV148" s="469"/>
      <c r="AW148" s="469">
        <f t="shared" ref="AW148" si="273">AW145-AW146-AW147</f>
        <v>2</v>
      </c>
      <c r="AX148" s="469"/>
      <c r="AY148" s="469"/>
      <c r="AZ148" s="469">
        <f t="shared" ref="AZ148" si="274">AZ145-AZ146-AZ147</f>
        <v>2</v>
      </c>
      <c r="BA148" s="469"/>
      <c r="BB148" s="470"/>
    </row>
    <row r="150" spans="1:54" ht="15.75">
      <c r="A150" s="165" t="s">
        <v>120</v>
      </c>
      <c r="B150" s="471">
        <v>500</v>
      </c>
      <c r="C150" s="471"/>
      <c r="D150" s="471"/>
      <c r="E150" s="471">
        <v>500</v>
      </c>
      <c r="F150" s="471"/>
      <c r="G150" s="471"/>
      <c r="H150" s="471">
        <v>500</v>
      </c>
      <c r="I150" s="471"/>
      <c r="J150" s="471"/>
      <c r="K150" s="471">
        <v>500</v>
      </c>
      <c r="L150" s="471"/>
      <c r="M150" s="471"/>
      <c r="N150" s="471">
        <v>500</v>
      </c>
      <c r="O150" s="471"/>
      <c r="P150" s="471"/>
      <c r="Q150" s="471">
        <v>500</v>
      </c>
      <c r="R150" s="471"/>
      <c r="S150" s="471"/>
      <c r="T150" s="471">
        <v>500</v>
      </c>
      <c r="U150" s="471"/>
      <c r="V150" s="471"/>
      <c r="W150" s="158"/>
      <c r="X150" s="471">
        <v>500</v>
      </c>
      <c r="Y150" s="471"/>
      <c r="Z150" s="471"/>
      <c r="AA150" s="471">
        <v>500</v>
      </c>
      <c r="AB150" s="471"/>
      <c r="AC150" s="471"/>
      <c r="AD150" s="471">
        <v>500</v>
      </c>
      <c r="AE150" s="471"/>
      <c r="AF150" s="471"/>
      <c r="AG150" s="471">
        <v>500</v>
      </c>
      <c r="AH150" s="471"/>
      <c r="AI150" s="471"/>
      <c r="AJ150" s="158"/>
      <c r="AK150" s="471">
        <v>500</v>
      </c>
      <c r="AL150" s="471"/>
      <c r="AM150" s="471"/>
      <c r="AN150" s="471">
        <v>500</v>
      </c>
      <c r="AO150" s="471"/>
      <c r="AP150" s="471"/>
      <c r="AQ150" s="471">
        <v>500</v>
      </c>
      <c r="AR150" s="471"/>
      <c r="AS150" s="471"/>
      <c r="AT150" s="471">
        <v>500</v>
      </c>
      <c r="AU150" s="471"/>
      <c r="AV150" s="471"/>
      <c r="AW150" s="471">
        <v>500</v>
      </c>
      <c r="AX150" s="471"/>
      <c r="AY150" s="471"/>
      <c r="AZ150" s="471">
        <v>500</v>
      </c>
      <c r="BA150" s="471"/>
      <c r="BB150" s="472"/>
    </row>
    <row r="151" spans="1:54" ht="15.75">
      <c r="A151" s="166" t="s">
        <v>114</v>
      </c>
      <c r="B151" s="473">
        <v>2</v>
      </c>
      <c r="C151" s="473"/>
      <c r="D151" s="473"/>
      <c r="E151" s="473">
        <v>1</v>
      </c>
      <c r="F151" s="473"/>
      <c r="G151" s="473"/>
      <c r="H151" s="473">
        <v>2</v>
      </c>
      <c r="I151" s="473"/>
      <c r="J151" s="473"/>
      <c r="K151" s="473">
        <v>2</v>
      </c>
      <c r="L151" s="473"/>
      <c r="M151" s="473"/>
      <c r="N151" s="473">
        <v>2</v>
      </c>
      <c r="O151" s="473"/>
      <c r="P151" s="473"/>
      <c r="Q151" s="473">
        <v>2</v>
      </c>
      <c r="R151" s="473"/>
      <c r="S151" s="473"/>
      <c r="T151" s="473">
        <v>2</v>
      </c>
      <c r="U151" s="473"/>
      <c r="V151" s="473"/>
      <c r="W151" s="158"/>
      <c r="X151" s="473">
        <v>2</v>
      </c>
      <c r="Y151" s="473"/>
      <c r="Z151" s="473"/>
      <c r="AA151" s="473">
        <v>1</v>
      </c>
      <c r="AB151" s="473"/>
      <c r="AC151" s="473"/>
      <c r="AD151" s="473">
        <v>2</v>
      </c>
      <c r="AE151" s="473"/>
      <c r="AF151" s="473"/>
      <c r="AG151" s="473">
        <v>1</v>
      </c>
      <c r="AH151" s="473"/>
      <c r="AI151" s="473"/>
      <c r="AJ151" s="158"/>
      <c r="AK151" s="473">
        <v>2</v>
      </c>
      <c r="AL151" s="473"/>
      <c r="AM151" s="473"/>
      <c r="AN151" s="473">
        <v>2</v>
      </c>
      <c r="AO151" s="473"/>
      <c r="AP151" s="473"/>
      <c r="AQ151" s="473">
        <v>2</v>
      </c>
      <c r="AR151" s="473"/>
      <c r="AS151" s="473"/>
      <c r="AT151" s="473">
        <v>2</v>
      </c>
      <c r="AU151" s="473"/>
      <c r="AV151" s="473"/>
      <c r="AW151" s="473">
        <v>2</v>
      </c>
      <c r="AX151" s="473"/>
      <c r="AY151" s="473"/>
      <c r="AZ151" s="473">
        <v>2</v>
      </c>
      <c r="BA151" s="473"/>
      <c r="BB151" s="474"/>
    </row>
    <row r="152" spans="1:54" ht="15.75">
      <c r="A152" s="154" t="s">
        <v>88</v>
      </c>
      <c r="B152" s="461"/>
      <c r="C152" s="462"/>
      <c r="D152" s="463"/>
      <c r="E152" s="461"/>
      <c r="F152" s="462"/>
      <c r="G152" s="463"/>
      <c r="H152" s="461"/>
      <c r="I152" s="462"/>
      <c r="J152" s="463"/>
      <c r="K152" s="461"/>
      <c r="L152" s="462"/>
      <c r="M152" s="463"/>
      <c r="N152" s="461"/>
      <c r="O152" s="462"/>
      <c r="P152" s="463"/>
      <c r="Q152" s="461"/>
      <c r="R152" s="462"/>
      <c r="S152" s="463"/>
      <c r="T152" s="461"/>
      <c r="U152" s="462"/>
      <c r="V152" s="463"/>
      <c r="W152" s="158"/>
      <c r="X152" s="464"/>
      <c r="Y152" s="464"/>
      <c r="Z152" s="464"/>
      <c r="AA152" s="464"/>
      <c r="AB152" s="464"/>
      <c r="AC152" s="464"/>
      <c r="AD152" s="464"/>
      <c r="AE152" s="464"/>
      <c r="AF152" s="464"/>
      <c r="AG152" s="464"/>
      <c r="AH152" s="464"/>
      <c r="AI152" s="464"/>
      <c r="AJ152" s="158"/>
      <c r="AK152" s="464"/>
      <c r="AL152" s="464"/>
      <c r="AM152" s="464"/>
      <c r="AN152" s="464"/>
      <c r="AO152" s="464"/>
      <c r="AP152" s="464"/>
      <c r="AQ152" s="464"/>
      <c r="AR152" s="464"/>
      <c r="AS152" s="464"/>
      <c r="AT152" s="464"/>
      <c r="AU152" s="464"/>
      <c r="AV152" s="464"/>
      <c r="AW152" s="464"/>
      <c r="AX152" s="464"/>
      <c r="AY152" s="464"/>
      <c r="AZ152" s="464"/>
      <c r="BA152" s="464"/>
      <c r="BB152" s="465"/>
    </row>
    <row r="153" spans="1:54" ht="15.75">
      <c r="A153" s="154" t="s">
        <v>115</v>
      </c>
      <c r="B153" s="464"/>
      <c r="C153" s="464"/>
      <c r="D153" s="464"/>
      <c r="E153" s="464"/>
      <c r="F153" s="464"/>
      <c r="G153" s="464"/>
      <c r="H153" s="464"/>
      <c r="I153" s="464"/>
      <c r="J153" s="464"/>
      <c r="K153" s="464"/>
      <c r="L153" s="464"/>
      <c r="M153" s="464"/>
      <c r="N153" s="464"/>
      <c r="O153" s="464"/>
      <c r="P153" s="464"/>
      <c r="Q153" s="464"/>
      <c r="R153" s="464"/>
      <c r="S153" s="464"/>
      <c r="T153" s="464"/>
      <c r="U153" s="464"/>
      <c r="V153" s="464"/>
      <c r="W153" s="158"/>
      <c r="X153" s="464"/>
      <c r="Y153" s="464"/>
      <c r="Z153" s="464"/>
      <c r="AA153" s="464"/>
      <c r="AB153" s="464"/>
      <c r="AC153" s="464"/>
      <c r="AD153" s="464"/>
      <c r="AE153" s="464"/>
      <c r="AF153" s="464"/>
      <c r="AG153" s="464"/>
      <c r="AH153" s="464"/>
      <c r="AI153" s="464"/>
      <c r="AJ153" s="158"/>
      <c r="AK153" s="464"/>
      <c r="AL153" s="464"/>
      <c r="AM153" s="464"/>
      <c r="AN153" s="464"/>
      <c r="AO153" s="464"/>
      <c r="AP153" s="464"/>
      <c r="AQ153" s="464"/>
      <c r="AR153" s="464"/>
      <c r="AS153" s="464"/>
      <c r="AT153" s="464"/>
      <c r="AU153" s="464"/>
      <c r="AV153" s="464"/>
      <c r="AW153" s="464"/>
      <c r="AX153" s="464"/>
      <c r="AY153" s="464"/>
      <c r="AZ153" s="464"/>
      <c r="BA153" s="464"/>
      <c r="BB153" s="465"/>
    </row>
    <row r="154" spans="1:54" ht="15.75">
      <c r="A154" s="164" t="s">
        <v>116</v>
      </c>
      <c r="B154" s="466">
        <f>B151-B152-B153</f>
        <v>2</v>
      </c>
      <c r="C154" s="467"/>
      <c r="D154" s="468"/>
      <c r="E154" s="466">
        <f t="shared" ref="E154" si="275">E151-E152-E153</f>
        <v>1</v>
      </c>
      <c r="F154" s="467"/>
      <c r="G154" s="468"/>
      <c r="H154" s="466">
        <f t="shared" ref="H154" si="276">H151-H152-H153</f>
        <v>2</v>
      </c>
      <c r="I154" s="467"/>
      <c r="J154" s="468"/>
      <c r="K154" s="466">
        <f t="shared" ref="K154" si="277">K151-K152-K153</f>
        <v>2</v>
      </c>
      <c r="L154" s="467"/>
      <c r="M154" s="468"/>
      <c r="N154" s="466">
        <f t="shared" ref="N154" si="278">N151-N152-N153</f>
        <v>2</v>
      </c>
      <c r="O154" s="467"/>
      <c r="P154" s="468"/>
      <c r="Q154" s="466">
        <f t="shared" ref="Q154" si="279">Q151-Q152-Q153</f>
        <v>2</v>
      </c>
      <c r="R154" s="467"/>
      <c r="S154" s="468"/>
      <c r="T154" s="466">
        <f t="shared" ref="T154" si="280">T151-T152-T153</f>
        <v>2</v>
      </c>
      <c r="U154" s="467"/>
      <c r="V154" s="468"/>
      <c r="W154" s="158"/>
      <c r="X154" s="469">
        <f>X151-X152-X153</f>
        <v>2</v>
      </c>
      <c r="Y154" s="469"/>
      <c r="Z154" s="469"/>
      <c r="AA154" s="469">
        <f t="shared" ref="AA154" si="281">AA151-AA152-AA153</f>
        <v>1</v>
      </c>
      <c r="AB154" s="469"/>
      <c r="AC154" s="469"/>
      <c r="AD154" s="469">
        <f t="shared" ref="AD154" si="282">AD151-AD152-AD153</f>
        <v>2</v>
      </c>
      <c r="AE154" s="469"/>
      <c r="AF154" s="469"/>
      <c r="AG154" s="469">
        <f t="shared" ref="AG154" si="283">AG151-AG152-AG153</f>
        <v>1</v>
      </c>
      <c r="AH154" s="469"/>
      <c r="AI154" s="469"/>
      <c r="AJ154" s="158"/>
      <c r="AK154" s="469">
        <f>AK151-AK152-AK153</f>
        <v>2</v>
      </c>
      <c r="AL154" s="469"/>
      <c r="AM154" s="469"/>
      <c r="AN154" s="469">
        <f t="shared" ref="AN154" si="284">AN151-AN152-AN153</f>
        <v>2</v>
      </c>
      <c r="AO154" s="469"/>
      <c r="AP154" s="469"/>
      <c r="AQ154" s="469">
        <f t="shared" ref="AQ154" si="285">AQ151-AQ152-AQ153</f>
        <v>2</v>
      </c>
      <c r="AR154" s="469"/>
      <c r="AS154" s="469"/>
      <c r="AT154" s="469">
        <f t="shared" ref="AT154" si="286">AT151-AT152-AT153</f>
        <v>2</v>
      </c>
      <c r="AU154" s="469"/>
      <c r="AV154" s="469"/>
      <c r="AW154" s="469">
        <f t="shared" ref="AW154" si="287">AW151-AW152-AW153</f>
        <v>2</v>
      </c>
      <c r="AX154" s="469"/>
      <c r="AY154" s="469"/>
      <c r="AZ154" s="469">
        <f t="shared" ref="AZ154" si="288">AZ151-AZ152-AZ153</f>
        <v>2</v>
      </c>
      <c r="BA154" s="469"/>
      <c r="BB154" s="470"/>
    </row>
    <row r="156" spans="1:54" ht="15.75">
      <c r="A156" s="165" t="s">
        <v>121</v>
      </c>
      <c r="B156" s="471">
        <v>500</v>
      </c>
      <c r="C156" s="471"/>
      <c r="D156" s="471"/>
      <c r="E156" s="471">
        <v>500</v>
      </c>
      <c r="F156" s="471"/>
      <c r="G156" s="471"/>
      <c r="H156" s="471">
        <v>500</v>
      </c>
      <c r="I156" s="471"/>
      <c r="J156" s="471"/>
      <c r="K156" s="471">
        <v>500</v>
      </c>
      <c r="L156" s="471"/>
      <c r="M156" s="471"/>
      <c r="N156" s="471">
        <v>500</v>
      </c>
      <c r="O156" s="471"/>
      <c r="P156" s="471"/>
      <c r="Q156" s="471">
        <v>500</v>
      </c>
      <c r="R156" s="471"/>
      <c r="S156" s="471"/>
      <c r="T156" s="471">
        <v>500</v>
      </c>
      <c r="U156" s="471"/>
      <c r="V156" s="471"/>
      <c r="W156" s="158"/>
      <c r="X156" s="471">
        <v>500</v>
      </c>
      <c r="Y156" s="471"/>
      <c r="Z156" s="471"/>
      <c r="AA156" s="471">
        <v>500</v>
      </c>
      <c r="AB156" s="471"/>
      <c r="AC156" s="471"/>
      <c r="AD156" s="471">
        <v>500</v>
      </c>
      <c r="AE156" s="471"/>
      <c r="AF156" s="471"/>
      <c r="AG156" s="471">
        <v>500</v>
      </c>
      <c r="AH156" s="471"/>
      <c r="AI156" s="471"/>
      <c r="AJ156" s="158"/>
      <c r="AK156" s="471">
        <v>500</v>
      </c>
      <c r="AL156" s="471"/>
      <c r="AM156" s="471"/>
      <c r="AN156" s="471">
        <v>500</v>
      </c>
      <c r="AO156" s="471"/>
      <c r="AP156" s="471"/>
      <c r="AQ156" s="471">
        <v>500</v>
      </c>
      <c r="AR156" s="471"/>
      <c r="AS156" s="471"/>
      <c r="AT156" s="471">
        <v>500</v>
      </c>
      <c r="AU156" s="471"/>
      <c r="AV156" s="471"/>
      <c r="AW156" s="471">
        <v>500</v>
      </c>
      <c r="AX156" s="471"/>
      <c r="AY156" s="471"/>
      <c r="AZ156" s="471">
        <v>500</v>
      </c>
      <c r="BA156" s="471"/>
      <c r="BB156" s="472"/>
    </row>
    <row r="157" spans="1:54" ht="15.75">
      <c r="A157" s="166" t="s">
        <v>114</v>
      </c>
      <c r="B157" s="473">
        <v>2</v>
      </c>
      <c r="C157" s="473"/>
      <c r="D157" s="473"/>
      <c r="E157" s="473">
        <v>1</v>
      </c>
      <c r="F157" s="473"/>
      <c r="G157" s="473"/>
      <c r="H157" s="473">
        <v>2</v>
      </c>
      <c r="I157" s="473"/>
      <c r="J157" s="473"/>
      <c r="K157" s="473">
        <v>2</v>
      </c>
      <c r="L157" s="473"/>
      <c r="M157" s="473"/>
      <c r="N157" s="473">
        <v>2</v>
      </c>
      <c r="O157" s="473"/>
      <c r="P157" s="473"/>
      <c r="Q157" s="473">
        <v>2</v>
      </c>
      <c r="R157" s="473"/>
      <c r="S157" s="473"/>
      <c r="T157" s="473">
        <v>2</v>
      </c>
      <c r="U157" s="473"/>
      <c r="V157" s="473"/>
      <c r="W157" s="158"/>
      <c r="X157" s="473">
        <v>2</v>
      </c>
      <c r="Y157" s="473"/>
      <c r="Z157" s="473"/>
      <c r="AA157" s="473">
        <v>1</v>
      </c>
      <c r="AB157" s="473"/>
      <c r="AC157" s="473"/>
      <c r="AD157" s="473">
        <v>2</v>
      </c>
      <c r="AE157" s="473"/>
      <c r="AF157" s="473"/>
      <c r="AG157" s="473">
        <v>1</v>
      </c>
      <c r="AH157" s="473"/>
      <c r="AI157" s="473"/>
      <c r="AJ157" s="158"/>
      <c r="AK157" s="473">
        <v>2</v>
      </c>
      <c r="AL157" s="473"/>
      <c r="AM157" s="473"/>
      <c r="AN157" s="473">
        <v>2</v>
      </c>
      <c r="AO157" s="473"/>
      <c r="AP157" s="473"/>
      <c r="AQ157" s="473">
        <v>2</v>
      </c>
      <c r="AR157" s="473"/>
      <c r="AS157" s="473"/>
      <c r="AT157" s="473">
        <v>2</v>
      </c>
      <c r="AU157" s="473"/>
      <c r="AV157" s="473"/>
      <c r="AW157" s="473">
        <v>2</v>
      </c>
      <c r="AX157" s="473"/>
      <c r="AY157" s="473"/>
      <c r="AZ157" s="473">
        <v>2</v>
      </c>
      <c r="BA157" s="473"/>
      <c r="BB157" s="474"/>
    </row>
    <row r="158" spans="1:54" ht="15.75">
      <c r="A158" s="154" t="s">
        <v>88</v>
      </c>
      <c r="B158" s="461"/>
      <c r="C158" s="462"/>
      <c r="D158" s="463"/>
      <c r="E158" s="461"/>
      <c r="F158" s="462"/>
      <c r="G158" s="463"/>
      <c r="H158" s="461"/>
      <c r="I158" s="462"/>
      <c r="J158" s="463"/>
      <c r="K158" s="461"/>
      <c r="L158" s="462"/>
      <c r="M158" s="463"/>
      <c r="N158" s="461"/>
      <c r="O158" s="462"/>
      <c r="P158" s="463"/>
      <c r="Q158" s="461"/>
      <c r="R158" s="462"/>
      <c r="S158" s="463"/>
      <c r="T158" s="461"/>
      <c r="U158" s="462"/>
      <c r="V158" s="463"/>
      <c r="W158" s="158"/>
      <c r="X158" s="464"/>
      <c r="Y158" s="464"/>
      <c r="Z158" s="464"/>
      <c r="AA158" s="464"/>
      <c r="AB158" s="464"/>
      <c r="AC158" s="464"/>
      <c r="AD158" s="464"/>
      <c r="AE158" s="464"/>
      <c r="AF158" s="464"/>
      <c r="AG158" s="464"/>
      <c r="AH158" s="464"/>
      <c r="AI158" s="464"/>
      <c r="AJ158" s="158"/>
      <c r="AK158" s="464"/>
      <c r="AL158" s="464"/>
      <c r="AM158" s="464"/>
      <c r="AN158" s="464"/>
      <c r="AO158" s="464"/>
      <c r="AP158" s="464"/>
      <c r="AQ158" s="464"/>
      <c r="AR158" s="464"/>
      <c r="AS158" s="464"/>
      <c r="AT158" s="464"/>
      <c r="AU158" s="464"/>
      <c r="AV158" s="464"/>
      <c r="AW158" s="464"/>
      <c r="AX158" s="464"/>
      <c r="AY158" s="464"/>
      <c r="AZ158" s="464"/>
      <c r="BA158" s="464"/>
      <c r="BB158" s="465"/>
    </row>
    <row r="159" spans="1:54" ht="15.75">
      <c r="A159" s="154" t="s">
        <v>115</v>
      </c>
      <c r="B159" s="464"/>
      <c r="C159" s="464"/>
      <c r="D159" s="464"/>
      <c r="E159" s="464"/>
      <c r="F159" s="464"/>
      <c r="G159" s="464"/>
      <c r="H159" s="464"/>
      <c r="I159" s="464"/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4"/>
      <c r="U159" s="464"/>
      <c r="V159" s="464"/>
      <c r="W159" s="158"/>
      <c r="X159" s="464"/>
      <c r="Y159" s="464"/>
      <c r="Z159" s="464"/>
      <c r="AA159" s="464"/>
      <c r="AB159" s="464"/>
      <c r="AC159" s="464"/>
      <c r="AD159" s="464"/>
      <c r="AE159" s="464"/>
      <c r="AF159" s="464"/>
      <c r="AG159" s="464"/>
      <c r="AH159" s="464"/>
      <c r="AI159" s="464"/>
      <c r="AJ159" s="158"/>
      <c r="AK159" s="464"/>
      <c r="AL159" s="464"/>
      <c r="AM159" s="464"/>
      <c r="AN159" s="464"/>
      <c r="AO159" s="464"/>
      <c r="AP159" s="464"/>
      <c r="AQ159" s="464"/>
      <c r="AR159" s="464"/>
      <c r="AS159" s="464"/>
      <c r="AT159" s="464"/>
      <c r="AU159" s="464"/>
      <c r="AV159" s="464"/>
      <c r="AW159" s="464"/>
      <c r="AX159" s="464"/>
      <c r="AY159" s="464"/>
      <c r="AZ159" s="464"/>
      <c r="BA159" s="464"/>
      <c r="BB159" s="465"/>
    </row>
    <row r="160" spans="1:54" ht="15.75">
      <c r="A160" s="164" t="s">
        <v>116</v>
      </c>
      <c r="B160" s="466">
        <f>B157-B158-B159</f>
        <v>2</v>
      </c>
      <c r="C160" s="467"/>
      <c r="D160" s="468"/>
      <c r="E160" s="466">
        <f t="shared" ref="E160" si="289">E157-E158-E159</f>
        <v>1</v>
      </c>
      <c r="F160" s="467"/>
      <c r="G160" s="468"/>
      <c r="H160" s="466">
        <f t="shared" ref="H160" si="290">H157-H158-H159</f>
        <v>2</v>
      </c>
      <c r="I160" s="467"/>
      <c r="J160" s="468"/>
      <c r="K160" s="466">
        <f t="shared" ref="K160" si="291">K157-K158-K159</f>
        <v>2</v>
      </c>
      <c r="L160" s="467"/>
      <c r="M160" s="468"/>
      <c r="N160" s="466">
        <f t="shared" ref="N160" si="292">N157-N158-N159</f>
        <v>2</v>
      </c>
      <c r="O160" s="467"/>
      <c r="P160" s="468"/>
      <c r="Q160" s="466">
        <f t="shared" ref="Q160" si="293">Q157-Q158-Q159</f>
        <v>2</v>
      </c>
      <c r="R160" s="467"/>
      <c r="S160" s="468"/>
      <c r="T160" s="466">
        <f t="shared" ref="T160" si="294">T157-T158-T159</f>
        <v>2</v>
      </c>
      <c r="U160" s="467"/>
      <c r="V160" s="468"/>
      <c r="W160" s="158"/>
      <c r="X160" s="469">
        <f>X157-X158-X159</f>
        <v>2</v>
      </c>
      <c r="Y160" s="469"/>
      <c r="Z160" s="469"/>
      <c r="AA160" s="469">
        <f t="shared" ref="AA160" si="295">AA157-AA158-AA159</f>
        <v>1</v>
      </c>
      <c r="AB160" s="469"/>
      <c r="AC160" s="469"/>
      <c r="AD160" s="469">
        <f t="shared" ref="AD160" si="296">AD157-AD158-AD159</f>
        <v>2</v>
      </c>
      <c r="AE160" s="469"/>
      <c r="AF160" s="469"/>
      <c r="AG160" s="469">
        <f t="shared" ref="AG160" si="297">AG157-AG158-AG159</f>
        <v>1</v>
      </c>
      <c r="AH160" s="469"/>
      <c r="AI160" s="469"/>
      <c r="AJ160" s="158"/>
      <c r="AK160" s="469">
        <f>AK157-AK158-AK159</f>
        <v>2</v>
      </c>
      <c r="AL160" s="469"/>
      <c r="AM160" s="469"/>
      <c r="AN160" s="469">
        <f t="shared" ref="AN160" si="298">AN157-AN158-AN159</f>
        <v>2</v>
      </c>
      <c r="AO160" s="469"/>
      <c r="AP160" s="469"/>
      <c r="AQ160" s="469">
        <f t="shared" ref="AQ160" si="299">AQ157-AQ158-AQ159</f>
        <v>2</v>
      </c>
      <c r="AR160" s="469"/>
      <c r="AS160" s="469"/>
      <c r="AT160" s="469">
        <f t="shared" ref="AT160" si="300">AT157-AT158-AT159</f>
        <v>2</v>
      </c>
      <c r="AU160" s="469"/>
      <c r="AV160" s="469"/>
      <c r="AW160" s="469">
        <f t="shared" ref="AW160" si="301">AW157-AW158-AW159</f>
        <v>2</v>
      </c>
      <c r="AX160" s="469"/>
      <c r="AY160" s="469"/>
      <c r="AZ160" s="469">
        <f t="shared" ref="AZ160" si="302">AZ157-AZ158-AZ159</f>
        <v>2</v>
      </c>
      <c r="BA160" s="469"/>
      <c r="BB160" s="470"/>
    </row>
    <row r="162" spans="1:54" ht="15.75">
      <c r="A162" s="165" t="s">
        <v>122</v>
      </c>
      <c r="B162" s="471">
        <v>500</v>
      </c>
      <c r="C162" s="471"/>
      <c r="D162" s="471"/>
      <c r="E162" s="471">
        <v>500</v>
      </c>
      <c r="F162" s="471"/>
      <c r="G162" s="471"/>
      <c r="H162" s="471">
        <v>500</v>
      </c>
      <c r="I162" s="471"/>
      <c r="J162" s="471"/>
      <c r="K162" s="471">
        <v>500</v>
      </c>
      <c r="L162" s="471"/>
      <c r="M162" s="471"/>
      <c r="N162" s="471">
        <v>500</v>
      </c>
      <c r="O162" s="471"/>
      <c r="P162" s="471"/>
      <c r="Q162" s="471">
        <v>500</v>
      </c>
      <c r="R162" s="471"/>
      <c r="S162" s="471"/>
      <c r="T162" s="471">
        <v>500</v>
      </c>
      <c r="U162" s="471"/>
      <c r="V162" s="471"/>
      <c r="W162" s="158"/>
      <c r="X162" s="471">
        <v>500</v>
      </c>
      <c r="Y162" s="471"/>
      <c r="Z162" s="471"/>
      <c r="AA162" s="471">
        <v>500</v>
      </c>
      <c r="AB162" s="471"/>
      <c r="AC162" s="471"/>
      <c r="AD162" s="471">
        <v>500</v>
      </c>
      <c r="AE162" s="471"/>
      <c r="AF162" s="471"/>
      <c r="AG162" s="471">
        <v>500</v>
      </c>
      <c r="AH162" s="471"/>
      <c r="AI162" s="471"/>
      <c r="AJ162" s="158"/>
      <c r="AK162" s="471">
        <v>500</v>
      </c>
      <c r="AL162" s="471"/>
      <c r="AM162" s="471"/>
      <c r="AN162" s="471">
        <v>500</v>
      </c>
      <c r="AO162" s="471"/>
      <c r="AP162" s="471"/>
      <c r="AQ162" s="471">
        <v>500</v>
      </c>
      <c r="AR162" s="471"/>
      <c r="AS162" s="471"/>
      <c r="AT162" s="471">
        <v>500</v>
      </c>
      <c r="AU162" s="471"/>
      <c r="AV162" s="471"/>
      <c r="AW162" s="471">
        <v>500</v>
      </c>
      <c r="AX162" s="471"/>
      <c r="AY162" s="471"/>
      <c r="AZ162" s="471">
        <v>500</v>
      </c>
      <c r="BA162" s="471"/>
      <c r="BB162" s="472"/>
    </row>
    <row r="163" spans="1:54" ht="15.75">
      <c r="A163" s="166" t="s">
        <v>114</v>
      </c>
      <c r="B163" s="473">
        <v>2</v>
      </c>
      <c r="C163" s="473"/>
      <c r="D163" s="473"/>
      <c r="E163" s="473">
        <v>1</v>
      </c>
      <c r="F163" s="473"/>
      <c r="G163" s="473"/>
      <c r="H163" s="473">
        <v>2</v>
      </c>
      <c r="I163" s="473"/>
      <c r="J163" s="473"/>
      <c r="K163" s="473">
        <v>2</v>
      </c>
      <c r="L163" s="473"/>
      <c r="M163" s="473"/>
      <c r="N163" s="473">
        <v>2</v>
      </c>
      <c r="O163" s="473"/>
      <c r="P163" s="473"/>
      <c r="Q163" s="473">
        <v>2</v>
      </c>
      <c r="R163" s="473"/>
      <c r="S163" s="473"/>
      <c r="T163" s="473">
        <v>2</v>
      </c>
      <c r="U163" s="473"/>
      <c r="V163" s="473"/>
      <c r="W163" s="158"/>
      <c r="X163" s="473">
        <v>2</v>
      </c>
      <c r="Y163" s="473"/>
      <c r="Z163" s="473"/>
      <c r="AA163" s="473">
        <v>1</v>
      </c>
      <c r="AB163" s="473"/>
      <c r="AC163" s="473"/>
      <c r="AD163" s="473">
        <v>2</v>
      </c>
      <c r="AE163" s="473"/>
      <c r="AF163" s="473"/>
      <c r="AG163" s="473">
        <v>1</v>
      </c>
      <c r="AH163" s="473"/>
      <c r="AI163" s="473"/>
      <c r="AJ163" s="158"/>
      <c r="AK163" s="473">
        <v>2</v>
      </c>
      <c r="AL163" s="473"/>
      <c r="AM163" s="473"/>
      <c r="AN163" s="473">
        <v>2</v>
      </c>
      <c r="AO163" s="473"/>
      <c r="AP163" s="473"/>
      <c r="AQ163" s="473">
        <v>2</v>
      </c>
      <c r="AR163" s="473"/>
      <c r="AS163" s="473"/>
      <c r="AT163" s="473">
        <v>2</v>
      </c>
      <c r="AU163" s="473"/>
      <c r="AV163" s="473"/>
      <c r="AW163" s="473">
        <v>2</v>
      </c>
      <c r="AX163" s="473"/>
      <c r="AY163" s="473"/>
      <c r="AZ163" s="473">
        <v>2</v>
      </c>
      <c r="BA163" s="473"/>
      <c r="BB163" s="474"/>
    </row>
    <row r="164" spans="1:54" ht="15.75">
      <c r="A164" s="154" t="s">
        <v>88</v>
      </c>
      <c r="B164" s="461"/>
      <c r="C164" s="462"/>
      <c r="D164" s="463"/>
      <c r="E164" s="461"/>
      <c r="F164" s="462"/>
      <c r="G164" s="463"/>
      <c r="H164" s="461"/>
      <c r="I164" s="462"/>
      <c r="J164" s="463"/>
      <c r="K164" s="461"/>
      <c r="L164" s="462"/>
      <c r="M164" s="463"/>
      <c r="N164" s="461"/>
      <c r="O164" s="462"/>
      <c r="P164" s="463"/>
      <c r="Q164" s="461"/>
      <c r="R164" s="462"/>
      <c r="S164" s="463"/>
      <c r="T164" s="461"/>
      <c r="U164" s="462"/>
      <c r="V164" s="463"/>
      <c r="W164" s="158"/>
      <c r="X164" s="464"/>
      <c r="Y164" s="464"/>
      <c r="Z164" s="464"/>
      <c r="AA164" s="464"/>
      <c r="AB164" s="464"/>
      <c r="AC164" s="464"/>
      <c r="AD164" s="464"/>
      <c r="AE164" s="464"/>
      <c r="AF164" s="464"/>
      <c r="AG164" s="464"/>
      <c r="AH164" s="464"/>
      <c r="AI164" s="464"/>
      <c r="AJ164" s="158"/>
      <c r="AK164" s="464"/>
      <c r="AL164" s="464"/>
      <c r="AM164" s="464"/>
      <c r="AN164" s="464"/>
      <c r="AO164" s="464"/>
      <c r="AP164" s="464"/>
      <c r="AQ164" s="464"/>
      <c r="AR164" s="464"/>
      <c r="AS164" s="464"/>
      <c r="AT164" s="464"/>
      <c r="AU164" s="464"/>
      <c r="AV164" s="464"/>
      <c r="AW164" s="464"/>
      <c r="AX164" s="464"/>
      <c r="AY164" s="464"/>
      <c r="AZ164" s="464"/>
      <c r="BA164" s="464"/>
      <c r="BB164" s="465"/>
    </row>
    <row r="165" spans="1:54" ht="15.75">
      <c r="A165" s="154" t="s">
        <v>115</v>
      </c>
      <c r="B165" s="464"/>
      <c r="C165" s="464"/>
      <c r="D165" s="464"/>
      <c r="E165" s="464"/>
      <c r="F165" s="464"/>
      <c r="G165" s="464"/>
      <c r="H165" s="464"/>
      <c r="I165" s="464"/>
      <c r="J165" s="464"/>
      <c r="K165" s="464"/>
      <c r="L165" s="464"/>
      <c r="M165" s="464"/>
      <c r="N165" s="464"/>
      <c r="O165" s="464"/>
      <c r="P165" s="464"/>
      <c r="Q165" s="464"/>
      <c r="R165" s="464"/>
      <c r="S165" s="464"/>
      <c r="T165" s="464"/>
      <c r="U165" s="464"/>
      <c r="V165" s="464"/>
      <c r="W165" s="158"/>
      <c r="X165" s="464"/>
      <c r="Y165" s="464"/>
      <c r="Z165" s="464"/>
      <c r="AA165" s="464"/>
      <c r="AB165" s="464"/>
      <c r="AC165" s="464"/>
      <c r="AD165" s="464"/>
      <c r="AE165" s="464"/>
      <c r="AF165" s="464"/>
      <c r="AG165" s="464"/>
      <c r="AH165" s="464"/>
      <c r="AI165" s="464"/>
      <c r="AJ165" s="158"/>
      <c r="AK165" s="464"/>
      <c r="AL165" s="464"/>
      <c r="AM165" s="464"/>
      <c r="AN165" s="464"/>
      <c r="AO165" s="464"/>
      <c r="AP165" s="464"/>
      <c r="AQ165" s="464"/>
      <c r="AR165" s="464"/>
      <c r="AS165" s="464"/>
      <c r="AT165" s="464"/>
      <c r="AU165" s="464"/>
      <c r="AV165" s="464"/>
      <c r="AW165" s="464"/>
      <c r="AX165" s="464"/>
      <c r="AY165" s="464"/>
      <c r="AZ165" s="464"/>
      <c r="BA165" s="464"/>
      <c r="BB165" s="465"/>
    </row>
    <row r="166" spans="1:54" ht="15.75">
      <c r="A166" s="164" t="s">
        <v>116</v>
      </c>
      <c r="B166" s="466">
        <f>B163-B164-B165</f>
        <v>2</v>
      </c>
      <c r="C166" s="467"/>
      <c r="D166" s="468"/>
      <c r="E166" s="466">
        <f t="shared" ref="E166" si="303">E163-E164-E165</f>
        <v>1</v>
      </c>
      <c r="F166" s="467"/>
      <c r="G166" s="468"/>
      <c r="H166" s="466">
        <f t="shared" ref="H166" si="304">H163-H164-H165</f>
        <v>2</v>
      </c>
      <c r="I166" s="467"/>
      <c r="J166" s="468"/>
      <c r="K166" s="466">
        <f t="shared" ref="K166" si="305">K163-K164-K165</f>
        <v>2</v>
      </c>
      <c r="L166" s="467"/>
      <c r="M166" s="468"/>
      <c r="N166" s="466">
        <f t="shared" ref="N166" si="306">N163-N164-N165</f>
        <v>2</v>
      </c>
      <c r="O166" s="467"/>
      <c r="P166" s="468"/>
      <c r="Q166" s="466">
        <f t="shared" ref="Q166" si="307">Q163-Q164-Q165</f>
        <v>2</v>
      </c>
      <c r="R166" s="467"/>
      <c r="S166" s="468"/>
      <c r="T166" s="466">
        <f t="shared" ref="T166" si="308">T163-T164-T165</f>
        <v>2</v>
      </c>
      <c r="U166" s="467"/>
      <c r="V166" s="468"/>
      <c r="W166" s="158"/>
      <c r="X166" s="469">
        <f>X163-X164-X165</f>
        <v>2</v>
      </c>
      <c r="Y166" s="469"/>
      <c r="Z166" s="469"/>
      <c r="AA166" s="469">
        <f t="shared" ref="AA166" si="309">AA163-AA164-AA165</f>
        <v>1</v>
      </c>
      <c r="AB166" s="469"/>
      <c r="AC166" s="469"/>
      <c r="AD166" s="469">
        <f t="shared" ref="AD166" si="310">AD163-AD164-AD165</f>
        <v>2</v>
      </c>
      <c r="AE166" s="469"/>
      <c r="AF166" s="469"/>
      <c r="AG166" s="469">
        <f t="shared" ref="AG166" si="311">AG163-AG164-AG165</f>
        <v>1</v>
      </c>
      <c r="AH166" s="469"/>
      <c r="AI166" s="469"/>
      <c r="AJ166" s="158"/>
      <c r="AK166" s="469">
        <f>AK163-AK164-AK165</f>
        <v>2</v>
      </c>
      <c r="AL166" s="469"/>
      <c r="AM166" s="469"/>
      <c r="AN166" s="469">
        <f t="shared" ref="AN166" si="312">AN163-AN164-AN165</f>
        <v>2</v>
      </c>
      <c r="AO166" s="469"/>
      <c r="AP166" s="469"/>
      <c r="AQ166" s="469">
        <f t="shared" ref="AQ166" si="313">AQ163-AQ164-AQ165</f>
        <v>2</v>
      </c>
      <c r="AR166" s="469"/>
      <c r="AS166" s="469"/>
      <c r="AT166" s="469">
        <f t="shared" ref="AT166" si="314">AT163-AT164-AT165</f>
        <v>2</v>
      </c>
      <c r="AU166" s="469"/>
      <c r="AV166" s="469"/>
      <c r="AW166" s="469">
        <f t="shared" ref="AW166" si="315">AW163-AW164-AW165</f>
        <v>2</v>
      </c>
      <c r="AX166" s="469"/>
      <c r="AY166" s="469"/>
      <c r="AZ166" s="469">
        <f t="shared" ref="AZ166" si="316">AZ163-AZ164-AZ165</f>
        <v>2</v>
      </c>
      <c r="BA166" s="469"/>
      <c r="BB166" s="470"/>
    </row>
    <row r="168" spans="1:54" ht="15.75">
      <c r="A168" s="165" t="s">
        <v>123</v>
      </c>
      <c r="B168" s="471">
        <v>500</v>
      </c>
      <c r="C168" s="471"/>
      <c r="D168" s="471"/>
      <c r="E168" s="471">
        <v>500</v>
      </c>
      <c r="F168" s="471"/>
      <c r="G168" s="471"/>
      <c r="H168" s="471">
        <v>500</v>
      </c>
      <c r="I168" s="471"/>
      <c r="J168" s="471"/>
      <c r="K168" s="471">
        <v>500</v>
      </c>
      <c r="L168" s="471"/>
      <c r="M168" s="471"/>
      <c r="N168" s="471">
        <v>500</v>
      </c>
      <c r="O168" s="471"/>
      <c r="P168" s="471"/>
      <c r="Q168" s="471">
        <v>500</v>
      </c>
      <c r="R168" s="471"/>
      <c r="S168" s="471"/>
      <c r="T168" s="471">
        <v>500</v>
      </c>
      <c r="U168" s="471"/>
      <c r="V168" s="471"/>
      <c r="W168" s="158"/>
      <c r="X168" s="471">
        <v>500</v>
      </c>
      <c r="Y168" s="471"/>
      <c r="Z168" s="471"/>
      <c r="AA168" s="471">
        <v>500</v>
      </c>
      <c r="AB168" s="471"/>
      <c r="AC168" s="471"/>
      <c r="AD168" s="471">
        <v>500</v>
      </c>
      <c r="AE168" s="471"/>
      <c r="AF168" s="471"/>
      <c r="AG168" s="471">
        <v>500</v>
      </c>
      <c r="AH168" s="471"/>
      <c r="AI168" s="471"/>
      <c r="AJ168" s="158"/>
      <c r="AK168" s="471">
        <v>500</v>
      </c>
      <c r="AL168" s="471"/>
      <c r="AM168" s="471"/>
      <c r="AN168" s="471">
        <v>500</v>
      </c>
      <c r="AO168" s="471"/>
      <c r="AP168" s="471"/>
      <c r="AQ168" s="471">
        <v>500</v>
      </c>
      <c r="AR168" s="471"/>
      <c r="AS168" s="471"/>
      <c r="AT168" s="471">
        <v>500</v>
      </c>
      <c r="AU168" s="471"/>
      <c r="AV168" s="471"/>
      <c r="AW168" s="471">
        <v>500</v>
      </c>
      <c r="AX168" s="471"/>
      <c r="AY168" s="471"/>
      <c r="AZ168" s="471">
        <v>500</v>
      </c>
      <c r="BA168" s="471"/>
      <c r="BB168" s="472"/>
    </row>
    <row r="169" spans="1:54" ht="15.75">
      <c r="A169" s="166" t="s">
        <v>114</v>
      </c>
      <c r="B169" s="473">
        <v>2</v>
      </c>
      <c r="C169" s="473"/>
      <c r="D169" s="473"/>
      <c r="E169" s="473">
        <v>1</v>
      </c>
      <c r="F169" s="473"/>
      <c r="G169" s="473"/>
      <c r="H169" s="473">
        <v>2</v>
      </c>
      <c r="I169" s="473"/>
      <c r="J169" s="473"/>
      <c r="K169" s="473">
        <v>2</v>
      </c>
      <c r="L169" s="473"/>
      <c r="M169" s="473"/>
      <c r="N169" s="473">
        <v>2</v>
      </c>
      <c r="O169" s="473"/>
      <c r="P169" s="473"/>
      <c r="Q169" s="473">
        <v>2</v>
      </c>
      <c r="R169" s="473"/>
      <c r="S169" s="473"/>
      <c r="T169" s="473">
        <v>2</v>
      </c>
      <c r="U169" s="473"/>
      <c r="V169" s="473"/>
      <c r="W169" s="158"/>
      <c r="X169" s="473">
        <v>2</v>
      </c>
      <c r="Y169" s="473"/>
      <c r="Z169" s="473"/>
      <c r="AA169" s="473">
        <v>1</v>
      </c>
      <c r="AB169" s="473"/>
      <c r="AC169" s="473"/>
      <c r="AD169" s="473">
        <v>2</v>
      </c>
      <c r="AE169" s="473"/>
      <c r="AF169" s="473"/>
      <c r="AG169" s="473">
        <v>1</v>
      </c>
      <c r="AH169" s="473"/>
      <c r="AI169" s="473"/>
      <c r="AJ169" s="158"/>
      <c r="AK169" s="473">
        <v>2</v>
      </c>
      <c r="AL169" s="473"/>
      <c r="AM169" s="473"/>
      <c r="AN169" s="473">
        <v>2</v>
      </c>
      <c r="AO169" s="473"/>
      <c r="AP169" s="473"/>
      <c r="AQ169" s="473">
        <v>2</v>
      </c>
      <c r="AR169" s="473"/>
      <c r="AS169" s="473"/>
      <c r="AT169" s="473">
        <v>2</v>
      </c>
      <c r="AU169" s="473"/>
      <c r="AV169" s="473"/>
      <c r="AW169" s="473">
        <v>2</v>
      </c>
      <c r="AX169" s="473"/>
      <c r="AY169" s="473"/>
      <c r="AZ169" s="473">
        <v>2</v>
      </c>
      <c r="BA169" s="473"/>
      <c r="BB169" s="474"/>
    </row>
    <row r="170" spans="1:54" ht="15.75">
      <c r="A170" s="154" t="s">
        <v>88</v>
      </c>
      <c r="B170" s="461"/>
      <c r="C170" s="462"/>
      <c r="D170" s="463"/>
      <c r="E170" s="461"/>
      <c r="F170" s="462"/>
      <c r="G170" s="463"/>
      <c r="H170" s="461"/>
      <c r="I170" s="462"/>
      <c r="J170" s="463"/>
      <c r="K170" s="461"/>
      <c r="L170" s="462"/>
      <c r="M170" s="463"/>
      <c r="N170" s="461"/>
      <c r="O170" s="462"/>
      <c r="P170" s="463"/>
      <c r="Q170" s="461"/>
      <c r="R170" s="462"/>
      <c r="S170" s="463"/>
      <c r="T170" s="461"/>
      <c r="U170" s="462"/>
      <c r="V170" s="463"/>
      <c r="W170" s="158"/>
      <c r="X170" s="464"/>
      <c r="Y170" s="464"/>
      <c r="Z170" s="464"/>
      <c r="AA170" s="464"/>
      <c r="AB170" s="464"/>
      <c r="AC170" s="464"/>
      <c r="AD170" s="464"/>
      <c r="AE170" s="464"/>
      <c r="AF170" s="464"/>
      <c r="AG170" s="464"/>
      <c r="AH170" s="464"/>
      <c r="AI170" s="464"/>
      <c r="AJ170" s="158"/>
      <c r="AK170" s="464"/>
      <c r="AL170" s="464"/>
      <c r="AM170" s="464"/>
      <c r="AN170" s="464"/>
      <c r="AO170" s="464"/>
      <c r="AP170" s="464"/>
      <c r="AQ170" s="464"/>
      <c r="AR170" s="464"/>
      <c r="AS170" s="464"/>
      <c r="AT170" s="464"/>
      <c r="AU170" s="464"/>
      <c r="AV170" s="464"/>
      <c r="AW170" s="464"/>
      <c r="AX170" s="464"/>
      <c r="AY170" s="464"/>
      <c r="AZ170" s="464"/>
      <c r="BA170" s="464"/>
      <c r="BB170" s="465"/>
    </row>
    <row r="171" spans="1:54" ht="15.75">
      <c r="A171" s="154" t="s">
        <v>115</v>
      </c>
      <c r="B171" s="464"/>
      <c r="C171" s="464"/>
      <c r="D171" s="464"/>
      <c r="E171" s="464"/>
      <c r="F171" s="464"/>
      <c r="G171" s="464"/>
      <c r="H171" s="464"/>
      <c r="I171" s="464"/>
      <c r="J171" s="464"/>
      <c r="K171" s="464"/>
      <c r="L171" s="464"/>
      <c r="M171" s="464"/>
      <c r="N171" s="464"/>
      <c r="O171" s="464"/>
      <c r="P171" s="464"/>
      <c r="Q171" s="464"/>
      <c r="R171" s="464"/>
      <c r="S171" s="464"/>
      <c r="T171" s="464"/>
      <c r="U171" s="464"/>
      <c r="V171" s="464"/>
      <c r="W171" s="158"/>
      <c r="X171" s="464"/>
      <c r="Y171" s="464"/>
      <c r="Z171" s="464"/>
      <c r="AA171" s="464"/>
      <c r="AB171" s="464"/>
      <c r="AC171" s="464"/>
      <c r="AD171" s="464"/>
      <c r="AE171" s="464"/>
      <c r="AF171" s="464"/>
      <c r="AG171" s="464"/>
      <c r="AH171" s="464"/>
      <c r="AI171" s="464"/>
      <c r="AJ171" s="158"/>
      <c r="AK171" s="464"/>
      <c r="AL171" s="464"/>
      <c r="AM171" s="464"/>
      <c r="AN171" s="464"/>
      <c r="AO171" s="464"/>
      <c r="AP171" s="464"/>
      <c r="AQ171" s="464"/>
      <c r="AR171" s="464"/>
      <c r="AS171" s="464"/>
      <c r="AT171" s="464"/>
      <c r="AU171" s="464"/>
      <c r="AV171" s="464"/>
      <c r="AW171" s="464"/>
      <c r="AX171" s="464"/>
      <c r="AY171" s="464"/>
      <c r="AZ171" s="464"/>
      <c r="BA171" s="464"/>
      <c r="BB171" s="465"/>
    </row>
    <row r="172" spans="1:54" ht="15.75">
      <c r="A172" s="164" t="s">
        <v>116</v>
      </c>
      <c r="B172" s="466">
        <f>B169-B170-B171</f>
        <v>2</v>
      </c>
      <c r="C172" s="467"/>
      <c r="D172" s="468"/>
      <c r="E172" s="466">
        <f t="shared" ref="E172" si="317">E169-E170-E171</f>
        <v>1</v>
      </c>
      <c r="F172" s="467"/>
      <c r="G172" s="468"/>
      <c r="H172" s="466">
        <f t="shared" ref="H172" si="318">H169-H170-H171</f>
        <v>2</v>
      </c>
      <c r="I172" s="467"/>
      <c r="J172" s="468"/>
      <c r="K172" s="466">
        <f t="shared" ref="K172" si="319">K169-K170-K171</f>
        <v>2</v>
      </c>
      <c r="L172" s="467"/>
      <c r="M172" s="468"/>
      <c r="N172" s="466">
        <f t="shared" ref="N172" si="320">N169-N170-N171</f>
        <v>2</v>
      </c>
      <c r="O172" s="467"/>
      <c r="P172" s="468"/>
      <c r="Q172" s="466">
        <f t="shared" ref="Q172" si="321">Q169-Q170-Q171</f>
        <v>2</v>
      </c>
      <c r="R172" s="467"/>
      <c r="S172" s="468"/>
      <c r="T172" s="466">
        <f t="shared" ref="T172" si="322">T169-T170-T171</f>
        <v>2</v>
      </c>
      <c r="U172" s="467"/>
      <c r="V172" s="468"/>
      <c r="W172" s="158"/>
      <c r="X172" s="469">
        <f>X169-X170-X171</f>
        <v>2</v>
      </c>
      <c r="Y172" s="469"/>
      <c r="Z172" s="469"/>
      <c r="AA172" s="469">
        <f t="shared" ref="AA172" si="323">AA169-AA170-AA171</f>
        <v>1</v>
      </c>
      <c r="AB172" s="469"/>
      <c r="AC172" s="469"/>
      <c r="AD172" s="469">
        <f t="shared" ref="AD172" si="324">AD169-AD170-AD171</f>
        <v>2</v>
      </c>
      <c r="AE172" s="469"/>
      <c r="AF172" s="469"/>
      <c r="AG172" s="469">
        <f t="shared" ref="AG172" si="325">AG169-AG170-AG171</f>
        <v>1</v>
      </c>
      <c r="AH172" s="469"/>
      <c r="AI172" s="469"/>
      <c r="AJ172" s="158"/>
      <c r="AK172" s="469">
        <f>AK169-AK170-AK171</f>
        <v>2</v>
      </c>
      <c r="AL172" s="469"/>
      <c r="AM172" s="469"/>
      <c r="AN172" s="469">
        <f t="shared" ref="AN172" si="326">AN169-AN170-AN171</f>
        <v>2</v>
      </c>
      <c r="AO172" s="469"/>
      <c r="AP172" s="469"/>
      <c r="AQ172" s="469">
        <f t="shared" ref="AQ172" si="327">AQ169-AQ170-AQ171</f>
        <v>2</v>
      </c>
      <c r="AR172" s="469"/>
      <c r="AS172" s="469"/>
      <c r="AT172" s="469">
        <f t="shared" ref="AT172" si="328">AT169-AT170-AT171</f>
        <v>2</v>
      </c>
      <c r="AU172" s="469"/>
      <c r="AV172" s="469"/>
      <c r="AW172" s="469">
        <f t="shared" ref="AW172" si="329">AW169-AW170-AW171</f>
        <v>2</v>
      </c>
      <c r="AX172" s="469"/>
      <c r="AY172" s="469"/>
      <c r="AZ172" s="469">
        <f t="shared" ref="AZ172" si="330">AZ169-AZ170-AZ171</f>
        <v>2</v>
      </c>
      <c r="BA172" s="469"/>
      <c r="BB172" s="470"/>
    </row>
  </sheetData>
  <mergeCells count="1698">
    <mergeCell ref="B79:D80"/>
    <mergeCell ref="E79:G80"/>
    <mergeCell ref="H79:J80"/>
    <mergeCell ref="K79:M80"/>
    <mergeCell ref="N79:P80"/>
    <mergeCell ref="Q79:S80"/>
    <mergeCell ref="T79:V80"/>
    <mergeCell ref="A1:M2"/>
    <mergeCell ref="B77:D78"/>
    <mergeCell ref="E77:G78"/>
    <mergeCell ref="H77:J78"/>
    <mergeCell ref="K77:M78"/>
    <mergeCell ref="N77:P78"/>
    <mergeCell ref="Q77:S78"/>
    <mergeCell ref="T77:V78"/>
    <mergeCell ref="X77:Z78"/>
    <mergeCell ref="AA77:AC78"/>
    <mergeCell ref="Q20:S23"/>
    <mergeCell ref="X79:Z80"/>
    <mergeCell ref="AA79:AC80"/>
    <mergeCell ref="A56:A59"/>
    <mergeCell ref="A60:A63"/>
    <mergeCell ref="A64:A67"/>
    <mergeCell ref="A68:A71"/>
    <mergeCell ref="W8:W11"/>
    <mergeCell ref="W12:W15"/>
    <mergeCell ref="W16:W19"/>
    <mergeCell ref="W20:W23"/>
    <mergeCell ref="W64:W67"/>
    <mergeCell ref="W68:W71"/>
    <mergeCell ref="B72:D72"/>
    <mergeCell ref="E72:G72"/>
    <mergeCell ref="AW77:AY78"/>
    <mergeCell ref="AZ77:BB78"/>
    <mergeCell ref="AT60:AV63"/>
    <mergeCell ref="E56:G59"/>
    <mergeCell ref="AG52:AI55"/>
    <mergeCell ref="H48:J51"/>
    <mergeCell ref="E40:G43"/>
    <mergeCell ref="T40:V43"/>
    <mergeCell ref="X28:Z31"/>
    <mergeCell ref="K24:M27"/>
    <mergeCell ref="AW24:AY27"/>
    <mergeCell ref="AQ75:AS76"/>
    <mergeCell ref="AT75:AV76"/>
    <mergeCell ref="AW75:AY76"/>
    <mergeCell ref="AZ75:BB76"/>
    <mergeCell ref="AJ77:AJ78"/>
    <mergeCell ref="W24:W27"/>
    <mergeCell ref="W28:W31"/>
    <mergeCell ref="W32:W35"/>
    <mergeCell ref="W36:W39"/>
    <mergeCell ref="W40:W43"/>
    <mergeCell ref="W44:W47"/>
    <mergeCell ref="W48:W51"/>
    <mergeCell ref="W52:W55"/>
    <mergeCell ref="W56:W59"/>
    <mergeCell ref="W60:W63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D77:AF78"/>
    <mergeCell ref="AG77:AI78"/>
    <mergeCell ref="AK77:AM78"/>
    <mergeCell ref="AN77:AP78"/>
    <mergeCell ref="AQ77:AS78"/>
    <mergeCell ref="AT77:AV78"/>
    <mergeCell ref="AK79:AM80"/>
    <mergeCell ref="AN79:AP80"/>
    <mergeCell ref="AQ79:AS80"/>
    <mergeCell ref="AT79:AV80"/>
    <mergeCell ref="AW79:AY80"/>
    <mergeCell ref="AZ79:BB80"/>
    <mergeCell ref="X83:Z84"/>
    <mergeCell ref="AA83:AC84"/>
    <mergeCell ref="AD83:AF84"/>
    <mergeCell ref="AG83:AI84"/>
    <mergeCell ref="AJ79:AJ80"/>
    <mergeCell ref="AD12:AF15"/>
    <mergeCell ref="AG8:AI11"/>
    <mergeCell ref="AK8:AM11"/>
    <mergeCell ref="A3:S4"/>
    <mergeCell ref="B75:D76"/>
    <mergeCell ref="E75:G76"/>
    <mergeCell ref="H75:J76"/>
    <mergeCell ref="K75:M76"/>
    <mergeCell ref="N75:P76"/>
    <mergeCell ref="Q75:S76"/>
    <mergeCell ref="T75:V76"/>
    <mergeCell ref="X75:Z76"/>
    <mergeCell ref="AA75:AC76"/>
    <mergeCell ref="AD75:AF76"/>
    <mergeCell ref="AG75:AI76"/>
    <mergeCell ref="AK75:AM76"/>
    <mergeCell ref="AN75:AP76"/>
    <mergeCell ref="AJ64:AJ67"/>
    <mergeCell ref="AJ68:AJ71"/>
    <mergeCell ref="AJ75:AJ76"/>
    <mergeCell ref="A8:A11"/>
    <mergeCell ref="B83:D84"/>
    <mergeCell ref="E83:G84"/>
    <mergeCell ref="H83:J84"/>
    <mergeCell ref="K83:M84"/>
    <mergeCell ref="N83:P84"/>
    <mergeCell ref="Q83:S84"/>
    <mergeCell ref="T83:V84"/>
    <mergeCell ref="AK85:AM86"/>
    <mergeCell ref="AN85:AP86"/>
    <mergeCell ref="AQ85:AS86"/>
    <mergeCell ref="AT85:AV86"/>
    <mergeCell ref="AW85:AY86"/>
    <mergeCell ref="AZ85:BB86"/>
    <mergeCell ref="B85:D86"/>
    <mergeCell ref="E85:G86"/>
    <mergeCell ref="H85:J86"/>
    <mergeCell ref="K85:M86"/>
    <mergeCell ref="N85:P86"/>
    <mergeCell ref="Q85:S86"/>
    <mergeCell ref="T85:V86"/>
    <mergeCell ref="AJ83:AJ84"/>
    <mergeCell ref="AJ85:AJ86"/>
    <mergeCell ref="X85:Z86"/>
    <mergeCell ref="AA85:AC86"/>
    <mergeCell ref="AD85:AF86"/>
    <mergeCell ref="AG85:AI86"/>
    <mergeCell ref="AK83:AM84"/>
    <mergeCell ref="AN83:AP84"/>
    <mergeCell ref="AQ83:AS84"/>
    <mergeCell ref="AT83:AV84"/>
    <mergeCell ref="AW83:AY84"/>
    <mergeCell ref="AZ83:BB84"/>
    <mergeCell ref="B90:D91"/>
    <mergeCell ref="E90:G91"/>
    <mergeCell ref="H90:J91"/>
    <mergeCell ref="K90:M91"/>
    <mergeCell ref="N90:P91"/>
    <mergeCell ref="Q90:S91"/>
    <mergeCell ref="T90:V91"/>
    <mergeCell ref="X87:Z88"/>
    <mergeCell ref="AA87:AC88"/>
    <mergeCell ref="AD87:AF88"/>
    <mergeCell ref="AK90:AM91"/>
    <mergeCell ref="AN90:AP91"/>
    <mergeCell ref="AQ90:AS91"/>
    <mergeCell ref="AT90:AV91"/>
    <mergeCell ref="AW90:AY91"/>
    <mergeCell ref="AZ90:BB91"/>
    <mergeCell ref="X90:Z91"/>
    <mergeCell ref="AA90:AC91"/>
    <mergeCell ref="AD90:AF91"/>
    <mergeCell ref="AG90:AI91"/>
    <mergeCell ref="AK87:AM88"/>
    <mergeCell ref="AN87:AP88"/>
    <mergeCell ref="AQ87:AS88"/>
    <mergeCell ref="AT87:AV88"/>
    <mergeCell ref="AW87:AY88"/>
    <mergeCell ref="AZ87:BB88"/>
    <mergeCell ref="B87:D88"/>
    <mergeCell ref="E87:G88"/>
    <mergeCell ref="H87:J88"/>
    <mergeCell ref="K87:M88"/>
    <mergeCell ref="N87:P88"/>
    <mergeCell ref="T87:V88"/>
    <mergeCell ref="AT98:AV99"/>
    <mergeCell ref="AW98:AY99"/>
    <mergeCell ref="AZ98:BB99"/>
    <mergeCell ref="X98:Z99"/>
    <mergeCell ref="AA98:AC99"/>
    <mergeCell ref="AD98:AF99"/>
    <mergeCell ref="AG98:AI99"/>
    <mergeCell ref="B94:D95"/>
    <mergeCell ref="E94:G95"/>
    <mergeCell ref="H94:J95"/>
    <mergeCell ref="K94:M95"/>
    <mergeCell ref="N94:P95"/>
    <mergeCell ref="Q94:S95"/>
    <mergeCell ref="T94:V95"/>
    <mergeCell ref="AK92:AM93"/>
    <mergeCell ref="AN92:AP93"/>
    <mergeCell ref="AQ92:AS93"/>
    <mergeCell ref="AT92:AV93"/>
    <mergeCell ref="AW92:AY93"/>
    <mergeCell ref="AZ92:BB93"/>
    <mergeCell ref="B92:D93"/>
    <mergeCell ref="E92:G93"/>
    <mergeCell ref="H92:J93"/>
    <mergeCell ref="K92:M93"/>
    <mergeCell ref="N92:P93"/>
    <mergeCell ref="Q92:S93"/>
    <mergeCell ref="T92:V93"/>
    <mergeCell ref="X92:Z93"/>
    <mergeCell ref="AA92:AC93"/>
    <mergeCell ref="AD92:AF93"/>
    <mergeCell ref="B100:D101"/>
    <mergeCell ref="E100:G101"/>
    <mergeCell ref="H100:J101"/>
    <mergeCell ref="K100:M101"/>
    <mergeCell ref="N100:P101"/>
    <mergeCell ref="Q100:S101"/>
    <mergeCell ref="T100:V101"/>
    <mergeCell ref="AK102:AM103"/>
    <mergeCell ref="AN102:AP103"/>
    <mergeCell ref="AQ102:AS103"/>
    <mergeCell ref="AT102:AV103"/>
    <mergeCell ref="AW102:AY103"/>
    <mergeCell ref="AZ102:BB103"/>
    <mergeCell ref="AK94:AM95"/>
    <mergeCell ref="AN94:AP95"/>
    <mergeCell ref="AQ94:AS95"/>
    <mergeCell ref="AT94:AV95"/>
    <mergeCell ref="AW94:AY95"/>
    <mergeCell ref="AZ94:BB95"/>
    <mergeCell ref="B98:D99"/>
    <mergeCell ref="E98:G99"/>
    <mergeCell ref="H98:J99"/>
    <mergeCell ref="K98:M99"/>
    <mergeCell ref="N98:P99"/>
    <mergeCell ref="Q98:S99"/>
    <mergeCell ref="T98:V99"/>
    <mergeCell ref="X94:Z95"/>
    <mergeCell ref="AA94:AC95"/>
    <mergeCell ref="AD94:AF95"/>
    <mergeCell ref="AG94:AI95"/>
    <mergeCell ref="AK98:AM99"/>
    <mergeCell ref="AQ98:AS99"/>
    <mergeCell ref="AN98:AP99"/>
    <mergeCell ref="AK106:AM107"/>
    <mergeCell ref="AN106:AP107"/>
    <mergeCell ref="AQ106:AS107"/>
    <mergeCell ref="AT106:AV107"/>
    <mergeCell ref="AW106:AY107"/>
    <mergeCell ref="AZ106:BB107"/>
    <mergeCell ref="AK100:AM101"/>
    <mergeCell ref="AN100:AP101"/>
    <mergeCell ref="AQ100:AS101"/>
    <mergeCell ref="AT100:AV101"/>
    <mergeCell ref="AW100:AY101"/>
    <mergeCell ref="AZ100:BB101"/>
    <mergeCell ref="B108:D109"/>
    <mergeCell ref="E108:G109"/>
    <mergeCell ref="H108:J109"/>
    <mergeCell ref="K108:M109"/>
    <mergeCell ref="N108:P109"/>
    <mergeCell ref="Q108:S109"/>
    <mergeCell ref="T108:V109"/>
    <mergeCell ref="AK108:AM109"/>
    <mergeCell ref="AN108:AP109"/>
    <mergeCell ref="AQ108:AS109"/>
    <mergeCell ref="AT108:AV109"/>
    <mergeCell ref="AW108:AY109"/>
    <mergeCell ref="AZ108:BB109"/>
    <mergeCell ref="X100:Z101"/>
    <mergeCell ref="AA100:AC101"/>
    <mergeCell ref="AD100:AF101"/>
    <mergeCell ref="AG100:AI101"/>
    <mergeCell ref="B102:D103"/>
    <mergeCell ref="E102:G103"/>
    <mergeCell ref="H102:J103"/>
    <mergeCell ref="K106:M107"/>
    <mergeCell ref="N106:P107"/>
    <mergeCell ref="Q106:S107"/>
    <mergeCell ref="T106:V107"/>
    <mergeCell ref="X106:Z107"/>
    <mergeCell ref="AA106:AC107"/>
    <mergeCell ref="AD106:AF107"/>
    <mergeCell ref="AG106:AI107"/>
    <mergeCell ref="B110:D111"/>
    <mergeCell ref="E110:G111"/>
    <mergeCell ref="H110:J111"/>
    <mergeCell ref="K110:M111"/>
    <mergeCell ref="N110:P111"/>
    <mergeCell ref="Q110:S111"/>
    <mergeCell ref="T110:V111"/>
    <mergeCell ref="X102:Z103"/>
    <mergeCell ref="AA102:AC103"/>
    <mergeCell ref="AD102:AF103"/>
    <mergeCell ref="AG102:AI103"/>
    <mergeCell ref="K102:M103"/>
    <mergeCell ref="N102:P103"/>
    <mergeCell ref="Q102:S103"/>
    <mergeCell ref="T102:V103"/>
    <mergeCell ref="AW114:AY115"/>
    <mergeCell ref="AZ114:BB115"/>
    <mergeCell ref="B114:D115"/>
    <mergeCell ref="E114:G115"/>
    <mergeCell ref="H114:J115"/>
    <mergeCell ref="K114:M115"/>
    <mergeCell ref="N114:P115"/>
    <mergeCell ref="Q114:S115"/>
    <mergeCell ref="T114:V115"/>
    <mergeCell ref="X114:Z115"/>
    <mergeCell ref="AA114:AC115"/>
    <mergeCell ref="AD114:AF115"/>
    <mergeCell ref="AG114:AI115"/>
    <mergeCell ref="X108:Z109"/>
    <mergeCell ref="AA108:AC109"/>
    <mergeCell ref="AD108:AF109"/>
    <mergeCell ref="AG108:AI109"/>
    <mergeCell ref="AK110:AM111"/>
    <mergeCell ref="AN110:AP111"/>
    <mergeCell ref="AQ110:AS111"/>
    <mergeCell ref="AT110:AV111"/>
    <mergeCell ref="AW110:AY111"/>
    <mergeCell ref="AZ110:BB111"/>
    <mergeCell ref="X110:Z111"/>
    <mergeCell ref="AA110:AC111"/>
    <mergeCell ref="AD110:AF111"/>
    <mergeCell ref="AG110:AI111"/>
    <mergeCell ref="W114:W115"/>
    <mergeCell ref="AW116:AY117"/>
    <mergeCell ref="AZ116:BB117"/>
    <mergeCell ref="B118:D119"/>
    <mergeCell ref="E118:G119"/>
    <mergeCell ref="H118:J119"/>
    <mergeCell ref="K118:M119"/>
    <mergeCell ref="N118:P119"/>
    <mergeCell ref="Q118:S119"/>
    <mergeCell ref="T118:V119"/>
    <mergeCell ref="X116:Z117"/>
    <mergeCell ref="AA116:AC117"/>
    <mergeCell ref="AD116:AF117"/>
    <mergeCell ref="AG116:AI117"/>
    <mergeCell ref="AK118:AM119"/>
    <mergeCell ref="AN118:AP119"/>
    <mergeCell ref="AQ118:AS119"/>
    <mergeCell ref="AT118:AV119"/>
    <mergeCell ref="AW118:AY119"/>
    <mergeCell ref="AZ118:BB119"/>
    <mergeCell ref="X118:Z119"/>
    <mergeCell ref="AA118:AC119"/>
    <mergeCell ref="AD118:AF119"/>
    <mergeCell ref="AG118:AI119"/>
    <mergeCell ref="B116:D117"/>
    <mergeCell ref="E116:G117"/>
    <mergeCell ref="H116:J117"/>
    <mergeCell ref="K116:M117"/>
    <mergeCell ref="N116:P117"/>
    <mergeCell ref="Q116:S117"/>
    <mergeCell ref="T116:V117"/>
    <mergeCell ref="W116:W117"/>
    <mergeCell ref="AJ87:AJ88"/>
    <mergeCell ref="AJ90:AJ91"/>
    <mergeCell ref="AJ92:AJ93"/>
    <mergeCell ref="AJ94:AJ95"/>
    <mergeCell ref="AJ98:AJ99"/>
    <mergeCell ref="AJ100:AJ101"/>
    <mergeCell ref="AJ102:AJ103"/>
    <mergeCell ref="AJ106:AJ107"/>
    <mergeCell ref="AJ108:AJ109"/>
    <mergeCell ref="AJ110:AJ111"/>
    <mergeCell ref="W75:W76"/>
    <mergeCell ref="W77:W78"/>
    <mergeCell ref="W79:W80"/>
    <mergeCell ref="W83:W84"/>
    <mergeCell ref="W85:W86"/>
    <mergeCell ref="W87:W88"/>
    <mergeCell ref="W90:W91"/>
    <mergeCell ref="W92:W93"/>
    <mergeCell ref="W94:W95"/>
    <mergeCell ref="W98:W99"/>
    <mergeCell ref="W100:W101"/>
    <mergeCell ref="W102:W103"/>
    <mergeCell ref="W106:W107"/>
    <mergeCell ref="W108:W109"/>
    <mergeCell ref="W110:W111"/>
    <mergeCell ref="AG92:AI93"/>
    <mergeCell ref="AG87:AI88"/>
    <mergeCell ref="AD79:AF80"/>
    <mergeCell ref="AG79:AI80"/>
    <mergeCell ref="B172:D172"/>
    <mergeCell ref="E172:G172"/>
    <mergeCell ref="H172:J172"/>
    <mergeCell ref="K172:M172"/>
    <mergeCell ref="N172:P172"/>
    <mergeCell ref="Q172:S172"/>
    <mergeCell ref="T172:V172"/>
    <mergeCell ref="X172:Z172"/>
    <mergeCell ref="AA172:AC172"/>
    <mergeCell ref="AD172:AF172"/>
    <mergeCell ref="AG172:AI172"/>
    <mergeCell ref="AK172:AM172"/>
    <mergeCell ref="AN172:AP172"/>
    <mergeCell ref="AQ172:AS172"/>
    <mergeCell ref="AT172:AV172"/>
    <mergeCell ref="AW172:AY172"/>
    <mergeCell ref="AZ172:BB172"/>
    <mergeCell ref="B171:D171"/>
    <mergeCell ref="E171:G171"/>
    <mergeCell ref="H171:J171"/>
    <mergeCell ref="K171:M171"/>
    <mergeCell ref="N171:P171"/>
    <mergeCell ref="Q171:S171"/>
    <mergeCell ref="T171:V171"/>
    <mergeCell ref="X171:Z171"/>
    <mergeCell ref="AA171:AC171"/>
    <mergeCell ref="AD171:AF171"/>
    <mergeCell ref="AG171:AI171"/>
    <mergeCell ref="AK171:AM171"/>
    <mergeCell ref="AN171:AP171"/>
    <mergeCell ref="AQ171:AS171"/>
    <mergeCell ref="AT171:AV171"/>
    <mergeCell ref="AW171:AY171"/>
    <mergeCell ref="AZ171:BB171"/>
    <mergeCell ref="B170:D170"/>
    <mergeCell ref="E170:G170"/>
    <mergeCell ref="H170:J170"/>
    <mergeCell ref="K170:M170"/>
    <mergeCell ref="N170:P170"/>
    <mergeCell ref="Q170:S170"/>
    <mergeCell ref="T170:V170"/>
    <mergeCell ref="X170:Z170"/>
    <mergeCell ref="AA170:AC170"/>
    <mergeCell ref="AD170:AF170"/>
    <mergeCell ref="AG170:AI170"/>
    <mergeCell ref="AK170:AM170"/>
    <mergeCell ref="AN170:AP170"/>
    <mergeCell ref="AQ170:AS170"/>
    <mergeCell ref="AT170:AV170"/>
    <mergeCell ref="AW170:AY170"/>
    <mergeCell ref="AZ170:BB170"/>
    <mergeCell ref="B169:D169"/>
    <mergeCell ref="E169:G169"/>
    <mergeCell ref="H169:J169"/>
    <mergeCell ref="K169:M169"/>
    <mergeCell ref="N169:P169"/>
    <mergeCell ref="Q169:S169"/>
    <mergeCell ref="T169:V169"/>
    <mergeCell ref="X169:Z169"/>
    <mergeCell ref="AA169:AC169"/>
    <mergeCell ref="AD169:AF169"/>
    <mergeCell ref="AG169:AI169"/>
    <mergeCell ref="AK169:AM169"/>
    <mergeCell ref="AN169:AP169"/>
    <mergeCell ref="AQ169:AS169"/>
    <mergeCell ref="AT169:AV169"/>
    <mergeCell ref="AW169:AY169"/>
    <mergeCell ref="AZ169:BB169"/>
    <mergeCell ref="B168:D168"/>
    <mergeCell ref="E168:G168"/>
    <mergeCell ref="H168:J168"/>
    <mergeCell ref="K168:M168"/>
    <mergeCell ref="N168:P168"/>
    <mergeCell ref="Q168:S168"/>
    <mergeCell ref="T168:V168"/>
    <mergeCell ref="X168:Z168"/>
    <mergeCell ref="AA168:AC168"/>
    <mergeCell ref="AD168:AF168"/>
    <mergeCell ref="AG168:AI168"/>
    <mergeCell ref="AK168:AM168"/>
    <mergeCell ref="AN168:AP168"/>
    <mergeCell ref="AQ168:AS168"/>
    <mergeCell ref="AT168:AV168"/>
    <mergeCell ref="AW168:AY168"/>
    <mergeCell ref="AZ168:BB168"/>
    <mergeCell ref="B166:D166"/>
    <mergeCell ref="E166:G166"/>
    <mergeCell ref="H166:J166"/>
    <mergeCell ref="K166:M166"/>
    <mergeCell ref="N166:P166"/>
    <mergeCell ref="Q166:S166"/>
    <mergeCell ref="T166:V166"/>
    <mergeCell ref="X166:Z166"/>
    <mergeCell ref="AA166:AC166"/>
    <mergeCell ref="AD166:AF166"/>
    <mergeCell ref="AG166:AI166"/>
    <mergeCell ref="AK166:AM166"/>
    <mergeCell ref="AN166:AP166"/>
    <mergeCell ref="AQ166:AS166"/>
    <mergeCell ref="AT166:AV166"/>
    <mergeCell ref="AW166:AY166"/>
    <mergeCell ref="AZ166:BB166"/>
    <mergeCell ref="B165:D165"/>
    <mergeCell ref="E165:G165"/>
    <mergeCell ref="H165:J165"/>
    <mergeCell ref="K165:M165"/>
    <mergeCell ref="N165:P165"/>
    <mergeCell ref="Q165:S165"/>
    <mergeCell ref="T165:V165"/>
    <mergeCell ref="X165:Z165"/>
    <mergeCell ref="AA165:AC165"/>
    <mergeCell ref="AD165:AF165"/>
    <mergeCell ref="AG165:AI165"/>
    <mergeCell ref="AK165:AM165"/>
    <mergeCell ref="AN165:AP165"/>
    <mergeCell ref="AQ165:AS165"/>
    <mergeCell ref="AT165:AV165"/>
    <mergeCell ref="AW165:AY165"/>
    <mergeCell ref="AZ165:BB165"/>
    <mergeCell ref="B164:D164"/>
    <mergeCell ref="E164:G164"/>
    <mergeCell ref="H164:J164"/>
    <mergeCell ref="K164:M164"/>
    <mergeCell ref="N164:P164"/>
    <mergeCell ref="Q164:S164"/>
    <mergeCell ref="T164:V164"/>
    <mergeCell ref="X164:Z164"/>
    <mergeCell ref="AA164:AC164"/>
    <mergeCell ref="AD164:AF164"/>
    <mergeCell ref="AG164:AI164"/>
    <mergeCell ref="AK164:AM164"/>
    <mergeCell ref="AN164:AP164"/>
    <mergeCell ref="AQ164:AS164"/>
    <mergeCell ref="AT164:AV164"/>
    <mergeCell ref="AW164:AY164"/>
    <mergeCell ref="AZ164:BB164"/>
    <mergeCell ref="B163:D163"/>
    <mergeCell ref="E163:G163"/>
    <mergeCell ref="H163:J163"/>
    <mergeCell ref="K163:M163"/>
    <mergeCell ref="N163:P163"/>
    <mergeCell ref="Q163:S163"/>
    <mergeCell ref="T163:V163"/>
    <mergeCell ref="X163:Z163"/>
    <mergeCell ref="AA163:AC163"/>
    <mergeCell ref="AD163:AF163"/>
    <mergeCell ref="AG163:AI163"/>
    <mergeCell ref="AK163:AM163"/>
    <mergeCell ref="AN163:AP163"/>
    <mergeCell ref="AQ163:AS163"/>
    <mergeCell ref="AT163:AV163"/>
    <mergeCell ref="AW163:AY163"/>
    <mergeCell ref="AZ163:BB163"/>
    <mergeCell ref="B162:D162"/>
    <mergeCell ref="E162:G162"/>
    <mergeCell ref="H162:J162"/>
    <mergeCell ref="K162:M162"/>
    <mergeCell ref="N162:P162"/>
    <mergeCell ref="Q162:S162"/>
    <mergeCell ref="T162:V162"/>
    <mergeCell ref="X162:Z162"/>
    <mergeCell ref="AA162:AC162"/>
    <mergeCell ref="AD162:AF162"/>
    <mergeCell ref="AG162:AI162"/>
    <mergeCell ref="AK162:AM162"/>
    <mergeCell ref="AN162:AP162"/>
    <mergeCell ref="AQ162:AS162"/>
    <mergeCell ref="AT162:AV162"/>
    <mergeCell ref="AW162:AY162"/>
    <mergeCell ref="AZ162:BB162"/>
    <mergeCell ref="B160:D160"/>
    <mergeCell ref="E160:G160"/>
    <mergeCell ref="H160:J160"/>
    <mergeCell ref="K160:M160"/>
    <mergeCell ref="N160:P160"/>
    <mergeCell ref="Q160:S160"/>
    <mergeCell ref="T160:V160"/>
    <mergeCell ref="X160:Z160"/>
    <mergeCell ref="AA160:AC160"/>
    <mergeCell ref="AD160:AF160"/>
    <mergeCell ref="AG160:AI160"/>
    <mergeCell ref="AK160:AM160"/>
    <mergeCell ref="AN160:AP160"/>
    <mergeCell ref="AQ160:AS160"/>
    <mergeCell ref="AT160:AV160"/>
    <mergeCell ref="AW160:AY160"/>
    <mergeCell ref="AZ160:BB160"/>
    <mergeCell ref="B159:D159"/>
    <mergeCell ref="E159:G159"/>
    <mergeCell ref="H159:J159"/>
    <mergeCell ref="K159:M159"/>
    <mergeCell ref="N159:P159"/>
    <mergeCell ref="Q159:S159"/>
    <mergeCell ref="T159:V159"/>
    <mergeCell ref="X159:Z159"/>
    <mergeCell ref="AA159:AC159"/>
    <mergeCell ref="AD159:AF159"/>
    <mergeCell ref="AG159:AI159"/>
    <mergeCell ref="AK159:AM159"/>
    <mergeCell ref="AN159:AP159"/>
    <mergeCell ref="AQ159:AS159"/>
    <mergeCell ref="AT159:AV159"/>
    <mergeCell ref="AW159:AY159"/>
    <mergeCell ref="AZ159:BB159"/>
    <mergeCell ref="B158:D158"/>
    <mergeCell ref="E158:G158"/>
    <mergeCell ref="H158:J158"/>
    <mergeCell ref="K158:M158"/>
    <mergeCell ref="N158:P158"/>
    <mergeCell ref="Q158:S158"/>
    <mergeCell ref="T158:V158"/>
    <mergeCell ref="X158:Z158"/>
    <mergeCell ref="AA158:AC158"/>
    <mergeCell ref="AD158:AF158"/>
    <mergeCell ref="AG158:AI158"/>
    <mergeCell ref="AK158:AM158"/>
    <mergeCell ref="AN158:AP158"/>
    <mergeCell ref="AQ158:AS158"/>
    <mergeCell ref="AT158:AV158"/>
    <mergeCell ref="AW158:AY158"/>
    <mergeCell ref="AZ158:BB158"/>
    <mergeCell ref="B157:D157"/>
    <mergeCell ref="E157:G157"/>
    <mergeCell ref="H157:J157"/>
    <mergeCell ref="K157:M157"/>
    <mergeCell ref="N157:P157"/>
    <mergeCell ref="Q157:S157"/>
    <mergeCell ref="T157:V157"/>
    <mergeCell ref="X157:Z157"/>
    <mergeCell ref="AA157:AC157"/>
    <mergeCell ref="AD157:AF157"/>
    <mergeCell ref="AG157:AI157"/>
    <mergeCell ref="AK157:AM157"/>
    <mergeCell ref="AN157:AP157"/>
    <mergeCell ref="AQ157:AS157"/>
    <mergeCell ref="AT157:AV157"/>
    <mergeCell ref="AW157:AY157"/>
    <mergeCell ref="AZ157:BB157"/>
    <mergeCell ref="B156:D156"/>
    <mergeCell ref="E156:G156"/>
    <mergeCell ref="H156:J156"/>
    <mergeCell ref="K156:M156"/>
    <mergeCell ref="N156:P156"/>
    <mergeCell ref="Q156:S156"/>
    <mergeCell ref="T156:V156"/>
    <mergeCell ref="X156:Z156"/>
    <mergeCell ref="AA156:AC156"/>
    <mergeCell ref="AD156:AF156"/>
    <mergeCell ref="AG156:AI156"/>
    <mergeCell ref="AK156:AM156"/>
    <mergeCell ref="AN156:AP156"/>
    <mergeCell ref="AQ156:AS156"/>
    <mergeCell ref="AT156:AV156"/>
    <mergeCell ref="AW156:AY156"/>
    <mergeCell ref="AZ156:BB156"/>
    <mergeCell ref="B154:D154"/>
    <mergeCell ref="E154:G154"/>
    <mergeCell ref="H154:J154"/>
    <mergeCell ref="K154:M154"/>
    <mergeCell ref="N154:P154"/>
    <mergeCell ref="Q154:S154"/>
    <mergeCell ref="T154:V154"/>
    <mergeCell ref="X154:Z154"/>
    <mergeCell ref="AA154:AC154"/>
    <mergeCell ref="AD154:AF154"/>
    <mergeCell ref="AG154:AI154"/>
    <mergeCell ref="AK154:AM154"/>
    <mergeCell ref="AN154:AP154"/>
    <mergeCell ref="AQ154:AS154"/>
    <mergeCell ref="AT154:AV154"/>
    <mergeCell ref="AW154:AY154"/>
    <mergeCell ref="AZ154:BB154"/>
    <mergeCell ref="B153:D153"/>
    <mergeCell ref="E153:G153"/>
    <mergeCell ref="H153:J153"/>
    <mergeCell ref="K153:M153"/>
    <mergeCell ref="N153:P153"/>
    <mergeCell ref="Q153:S153"/>
    <mergeCell ref="T153:V153"/>
    <mergeCell ref="X153:Z153"/>
    <mergeCell ref="AA153:AC153"/>
    <mergeCell ref="AD153:AF153"/>
    <mergeCell ref="AG153:AI153"/>
    <mergeCell ref="AK153:AM153"/>
    <mergeCell ref="AN153:AP153"/>
    <mergeCell ref="AQ153:AS153"/>
    <mergeCell ref="AT153:AV153"/>
    <mergeCell ref="AW153:AY153"/>
    <mergeCell ref="AZ153:BB153"/>
    <mergeCell ref="B152:D152"/>
    <mergeCell ref="E152:G152"/>
    <mergeCell ref="H152:J152"/>
    <mergeCell ref="K152:M152"/>
    <mergeCell ref="N152:P152"/>
    <mergeCell ref="Q152:S152"/>
    <mergeCell ref="T152:V152"/>
    <mergeCell ref="X152:Z152"/>
    <mergeCell ref="AA152:AC152"/>
    <mergeCell ref="AD152:AF152"/>
    <mergeCell ref="AG152:AI152"/>
    <mergeCell ref="AK152:AM152"/>
    <mergeCell ref="AN152:AP152"/>
    <mergeCell ref="AQ152:AS152"/>
    <mergeCell ref="AT152:AV152"/>
    <mergeCell ref="AW152:AY152"/>
    <mergeCell ref="AZ152:BB152"/>
    <mergeCell ref="B151:D151"/>
    <mergeCell ref="E151:G151"/>
    <mergeCell ref="H151:J151"/>
    <mergeCell ref="K151:M151"/>
    <mergeCell ref="N151:P151"/>
    <mergeCell ref="Q151:S151"/>
    <mergeCell ref="T151:V151"/>
    <mergeCell ref="X151:Z151"/>
    <mergeCell ref="AA151:AC151"/>
    <mergeCell ref="AD151:AF151"/>
    <mergeCell ref="AG151:AI151"/>
    <mergeCell ref="AK151:AM151"/>
    <mergeCell ref="AN151:AP151"/>
    <mergeCell ref="AQ151:AS151"/>
    <mergeCell ref="AT151:AV151"/>
    <mergeCell ref="AW151:AY151"/>
    <mergeCell ref="AZ151:BB151"/>
    <mergeCell ref="B150:D150"/>
    <mergeCell ref="E150:G150"/>
    <mergeCell ref="H150:J150"/>
    <mergeCell ref="K150:M150"/>
    <mergeCell ref="N150:P150"/>
    <mergeCell ref="Q150:S150"/>
    <mergeCell ref="T150:V150"/>
    <mergeCell ref="X150:Z150"/>
    <mergeCell ref="AA150:AC150"/>
    <mergeCell ref="AD150:AF150"/>
    <mergeCell ref="AG150:AI150"/>
    <mergeCell ref="AK150:AM150"/>
    <mergeCell ref="AN150:AP150"/>
    <mergeCell ref="AQ150:AS150"/>
    <mergeCell ref="AT150:AV150"/>
    <mergeCell ref="AW150:AY150"/>
    <mergeCell ref="AZ150:BB150"/>
    <mergeCell ref="B148:D148"/>
    <mergeCell ref="E148:G148"/>
    <mergeCell ref="H148:J148"/>
    <mergeCell ref="K148:M148"/>
    <mergeCell ref="N148:P148"/>
    <mergeCell ref="Q148:S148"/>
    <mergeCell ref="T148:V148"/>
    <mergeCell ref="X148:Z148"/>
    <mergeCell ref="AA148:AC148"/>
    <mergeCell ref="AD148:AF148"/>
    <mergeCell ref="AG148:AI148"/>
    <mergeCell ref="AK148:AM148"/>
    <mergeCell ref="AN148:AP148"/>
    <mergeCell ref="AQ148:AS148"/>
    <mergeCell ref="AT148:AV148"/>
    <mergeCell ref="AW148:AY148"/>
    <mergeCell ref="AZ148:BB148"/>
    <mergeCell ref="B147:D147"/>
    <mergeCell ref="E147:G147"/>
    <mergeCell ref="H147:J147"/>
    <mergeCell ref="K147:M147"/>
    <mergeCell ref="N147:P147"/>
    <mergeCell ref="Q147:S147"/>
    <mergeCell ref="T147:V147"/>
    <mergeCell ref="X147:Z147"/>
    <mergeCell ref="AA147:AC147"/>
    <mergeCell ref="AD147:AF147"/>
    <mergeCell ref="AG147:AI147"/>
    <mergeCell ref="AK147:AM147"/>
    <mergeCell ref="AN147:AP147"/>
    <mergeCell ref="AQ147:AS147"/>
    <mergeCell ref="AT147:AV147"/>
    <mergeCell ref="AW147:AY147"/>
    <mergeCell ref="AZ147:BB147"/>
    <mergeCell ref="B146:D146"/>
    <mergeCell ref="E146:G146"/>
    <mergeCell ref="H146:J146"/>
    <mergeCell ref="K146:M146"/>
    <mergeCell ref="N146:P146"/>
    <mergeCell ref="Q146:S146"/>
    <mergeCell ref="T146:V146"/>
    <mergeCell ref="X146:Z146"/>
    <mergeCell ref="AA146:AC146"/>
    <mergeCell ref="AD146:AF146"/>
    <mergeCell ref="AG146:AI146"/>
    <mergeCell ref="AK146:AM146"/>
    <mergeCell ref="AN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X145:Z145"/>
    <mergeCell ref="AA145:AC145"/>
    <mergeCell ref="AD145:AF145"/>
    <mergeCell ref="AG145:AI145"/>
    <mergeCell ref="AK145:AM145"/>
    <mergeCell ref="AN145:AP145"/>
    <mergeCell ref="AQ145:AS145"/>
    <mergeCell ref="AT145:AV145"/>
    <mergeCell ref="AW145:AY145"/>
    <mergeCell ref="AZ145:BB145"/>
    <mergeCell ref="B144:D144"/>
    <mergeCell ref="E144:G144"/>
    <mergeCell ref="H144:J144"/>
    <mergeCell ref="K144:M144"/>
    <mergeCell ref="N144:P144"/>
    <mergeCell ref="Q144:S144"/>
    <mergeCell ref="T144:V144"/>
    <mergeCell ref="X144:Z144"/>
    <mergeCell ref="AA144:AC144"/>
    <mergeCell ref="AD144:AF144"/>
    <mergeCell ref="AG144:AI144"/>
    <mergeCell ref="AK144:AM144"/>
    <mergeCell ref="AN144:AP144"/>
    <mergeCell ref="AQ144:AS144"/>
    <mergeCell ref="AT144:AV144"/>
    <mergeCell ref="AW144:AY144"/>
    <mergeCell ref="AZ144:BB144"/>
    <mergeCell ref="B142:D142"/>
    <mergeCell ref="E142:G142"/>
    <mergeCell ref="H142:J142"/>
    <mergeCell ref="K142:M142"/>
    <mergeCell ref="N142:P142"/>
    <mergeCell ref="Q142:S142"/>
    <mergeCell ref="T142:V142"/>
    <mergeCell ref="X142:Z142"/>
    <mergeCell ref="AA142:AC142"/>
    <mergeCell ref="AD142:AF142"/>
    <mergeCell ref="AG142:AI142"/>
    <mergeCell ref="AK142:AM142"/>
    <mergeCell ref="AN142:AP142"/>
    <mergeCell ref="AQ142:AS142"/>
    <mergeCell ref="AT142:AV142"/>
    <mergeCell ref="AW142:AY142"/>
    <mergeCell ref="AZ142:BB142"/>
    <mergeCell ref="B141:D141"/>
    <mergeCell ref="E141:G141"/>
    <mergeCell ref="H141:J141"/>
    <mergeCell ref="K141:M141"/>
    <mergeCell ref="N141:P141"/>
    <mergeCell ref="Q141:S141"/>
    <mergeCell ref="T141:V141"/>
    <mergeCell ref="X141:Z141"/>
    <mergeCell ref="AA141:AC141"/>
    <mergeCell ref="AD141:AF141"/>
    <mergeCell ref="AG141:AI141"/>
    <mergeCell ref="AK141:AM141"/>
    <mergeCell ref="AN141:AP141"/>
    <mergeCell ref="AQ141:AS141"/>
    <mergeCell ref="AT141:AV141"/>
    <mergeCell ref="AW141:AY141"/>
    <mergeCell ref="AZ141:BB141"/>
    <mergeCell ref="B140:D140"/>
    <mergeCell ref="E140:G140"/>
    <mergeCell ref="H140:J140"/>
    <mergeCell ref="K140:M140"/>
    <mergeCell ref="N140:P140"/>
    <mergeCell ref="Q140:S140"/>
    <mergeCell ref="T140:V140"/>
    <mergeCell ref="X140:Z140"/>
    <mergeCell ref="AA140:AC140"/>
    <mergeCell ref="AD140:AF140"/>
    <mergeCell ref="AG140:AI140"/>
    <mergeCell ref="AK140:AM140"/>
    <mergeCell ref="AN140:AP140"/>
    <mergeCell ref="AQ140:AS140"/>
    <mergeCell ref="AT140:AV140"/>
    <mergeCell ref="AW140:AY140"/>
    <mergeCell ref="AZ140:BB140"/>
    <mergeCell ref="B139:D139"/>
    <mergeCell ref="E139:G139"/>
    <mergeCell ref="H139:J139"/>
    <mergeCell ref="K139:M139"/>
    <mergeCell ref="N139:P139"/>
    <mergeCell ref="Q139:S139"/>
    <mergeCell ref="T139:V139"/>
    <mergeCell ref="X139:Z139"/>
    <mergeCell ref="AA139:AC139"/>
    <mergeCell ref="AD139:AF139"/>
    <mergeCell ref="AG139:AI139"/>
    <mergeCell ref="AK139:AM139"/>
    <mergeCell ref="AN139:AP139"/>
    <mergeCell ref="AQ139:AS139"/>
    <mergeCell ref="AT139:AV139"/>
    <mergeCell ref="AW139:AY139"/>
    <mergeCell ref="AZ139:BB139"/>
    <mergeCell ref="B138:D138"/>
    <mergeCell ref="E138:G138"/>
    <mergeCell ref="H138:J138"/>
    <mergeCell ref="K138:M138"/>
    <mergeCell ref="N138:P138"/>
    <mergeCell ref="Q138:S138"/>
    <mergeCell ref="T138:V138"/>
    <mergeCell ref="X138:Z138"/>
    <mergeCell ref="AA138:AC138"/>
    <mergeCell ref="AD138:AF138"/>
    <mergeCell ref="AG138:AI138"/>
    <mergeCell ref="AK138:AM138"/>
    <mergeCell ref="AN138:AP138"/>
    <mergeCell ref="AQ138:AS138"/>
    <mergeCell ref="AT138:AV138"/>
    <mergeCell ref="AW138:AY138"/>
    <mergeCell ref="AZ138:BB138"/>
    <mergeCell ref="B136:D136"/>
    <mergeCell ref="E136:G136"/>
    <mergeCell ref="H136:J136"/>
    <mergeCell ref="K136:M136"/>
    <mergeCell ref="N136:P136"/>
    <mergeCell ref="Q136:S136"/>
    <mergeCell ref="T136:V136"/>
    <mergeCell ref="X136:Z136"/>
    <mergeCell ref="AA136:AC136"/>
    <mergeCell ref="AD136:AF136"/>
    <mergeCell ref="AG136:AI136"/>
    <mergeCell ref="AK136:AM136"/>
    <mergeCell ref="AN136:AP136"/>
    <mergeCell ref="AQ136:AS136"/>
    <mergeCell ref="AT136:AV136"/>
    <mergeCell ref="AW136:AY136"/>
    <mergeCell ref="AZ136:BB136"/>
    <mergeCell ref="B135:D135"/>
    <mergeCell ref="E135:G135"/>
    <mergeCell ref="H135:J135"/>
    <mergeCell ref="K135:M135"/>
    <mergeCell ref="N135:P135"/>
    <mergeCell ref="Q135:S135"/>
    <mergeCell ref="T135:V135"/>
    <mergeCell ref="X135:Z135"/>
    <mergeCell ref="AA135:AC135"/>
    <mergeCell ref="AD135:AF135"/>
    <mergeCell ref="AG135:AI135"/>
    <mergeCell ref="AK135:AM135"/>
    <mergeCell ref="AN135:AP135"/>
    <mergeCell ref="AQ135:AS135"/>
    <mergeCell ref="AT135:AV135"/>
    <mergeCell ref="AW135:AY135"/>
    <mergeCell ref="AZ135:BB135"/>
    <mergeCell ref="B134:D134"/>
    <mergeCell ref="E134:G134"/>
    <mergeCell ref="H134:J134"/>
    <mergeCell ref="K134:M134"/>
    <mergeCell ref="N134:P134"/>
    <mergeCell ref="Q134:S134"/>
    <mergeCell ref="T134:V134"/>
    <mergeCell ref="X134:Z134"/>
    <mergeCell ref="AA134:AC134"/>
    <mergeCell ref="AD134:AF134"/>
    <mergeCell ref="AG134:AI134"/>
    <mergeCell ref="AK134:AM134"/>
    <mergeCell ref="AN134:AP134"/>
    <mergeCell ref="AQ134:AS134"/>
    <mergeCell ref="AT134:AV134"/>
    <mergeCell ref="AW134:AY134"/>
    <mergeCell ref="AZ134:BB134"/>
    <mergeCell ref="B133:D133"/>
    <mergeCell ref="E133:G133"/>
    <mergeCell ref="H133:J133"/>
    <mergeCell ref="K133:M133"/>
    <mergeCell ref="N133:P133"/>
    <mergeCell ref="Q133:S133"/>
    <mergeCell ref="T133:V133"/>
    <mergeCell ref="X133:Z133"/>
    <mergeCell ref="AA133:AC133"/>
    <mergeCell ref="AD133:AF133"/>
    <mergeCell ref="AG133:AI133"/>
    <mergeCell ref="AK133:AM133"/>
    <mergeCell ref="AN133:AP133"/>
    <mergeCell ref="AQ133:AS133"/>
    <mergeCell ref="AT133:AV133"/>
    <mergeCell ref="AW133:AY133"/>
    <mergeCell ref="AZ133:BB133"/>
    <mergeCell ref="B132:D132"/>
    <mergeCell ref="E132:G132"/>
    <mergeCell ref="H132:J132"/>
    <mergeCell ref="K132:M132"/>
    <mergeCell ref="N132:P132"/>
    <mergeCell ref="Q132:S132"/>
    <mergeCell ref="T132:V132"/>
    <mergeCell ref="X132:Z132"/>
    <mergeCell ref="AA132:AC132"/>
    <mergeCell ref="AD132:AF132"/>
    <mergeCell ref="AG132:AI132"/>
    <mergeCell ref="AK132:AM132"/>
    <mergeCell ref="AN132:AP132"/>
    <mergeCell ref="AQ132:AS132"/>
    <mergeCell ref="AT132:AV132"/>
    <mergeCell ref="AW132:AY132"/>
    <mergeCell ref="AZ132:BB132"/>
    <mergeCell ref="B130:D130"/>
    <mergeCell ref="E130:G130"/>
    <mergeCell ref="H130:J130"/>
    <mergeCell ref="K130:M130"/>
    <mergeCell ref="N130:P130"/>
    <mergeCell ref="Q130:S130"/>
    <mergeCell ref="T130:V130"/>
    <mergeCell ref="X130:Z130"/>
    <mergeCell ref="AA130:AC130"/>
    <mergeCell ref="AD130:AF130"/>
    <mergeCell ref="AG130:AI130"/>
    <mergeCell ref="AK130:AM130"/>
    <mergeCell ref="AN130:AP130"/>
    <mergeCell ref="AQ130:AS130"/>
    <mergeCell ref="AT130:AV130"/>
    <mergeCell ref="AW130:AY130"/>
    <mergeCell ref="AZ130:BB130"/>
    <mergeCell ref="B129:D129"/>
    <mergeCell ref="E129:G129"/>
    <mergeCell ref="H129:J129"/>
    <mergeCell ref="K129:M129"/>
    <mergeCell ref="N129:P129"/>
    <mergeCell ref="Q129:S129"/>
    <mergeCell ref="T129:V129"/>
    <mergeCell ref="X129:Z129"/>
    <mergeCell ref="AA129:AC129"/>
    <mergeCell ref="AD129:AF129"/>
    <mergeCell ref="AG129:AI129"/>
    <mergeCell ref="AK129:AM129"/>
    <mergeCell ref="AN129:AP129"/>
    <mergeCell ref="AQ129:AS129"/>
    <mergeCell ref="AT129:AV129"/>
    <mergeCell ref="AW129:AY129"/>
    <mergeCell ref="AZ129:BB129"/>
    <mergeCell ref="B128:D128"/>
    <mergeCell ref="E128:G128"/>
    <mergeCell ref="H128:J128"/>
    <mergeCell ref="K128:M128"/>
    <mergeCell ref="N128:P128"/>
    <mergeCell ref="Q128:S128"/>
    <mergeCell ref="T128:V128"/>
    <mergeCell ref="X128:Z128"/>
    <mergeCell ref="AA128:AC128"/>
    <mergeCell ref="AD128:AF128"/>
    <mergeCell ref="AG128:AI128"/>
    <mergeCell ref="AK128:AM128"/>
    <mergeCell ref="AN128:AP128"/>
    <mergeCell ref="AQ128:AS128"/>
    <mergeCell ref="AT128:AV128"/>
    <mergeCell ref="AW128:AY128"/>
    <mergeCell ref="AZ128:BB128"/>
    <mergeCell ref="B127:D127"/>
    <mergeCell ref="E127:G127"/>
    <mergeCell ref="H127:J127"/>
    <mergeCell ref="K127:M127"/>
    <mergeCell ref="N127:P127"/>
    <mergeCell ref="Q127:S127"/>
    <mergeCell ref="T127:V127"/>
    <mergeCell ref="X127:Z127"/>
    <mergeCell ref="AA127:AC127"/>
    <mergeCell ref="AD127:AF127"/>
    <mergeCell ref="AG127:AI127"/>
    <mergeCell ref="AK127:AM127"/>
    <mergeCell ref="AN127:AP127"/>
    <mergeCell ref="AQ127:AS127"/>
    <mergeCell ref="AT127:AV127"/>
    <mergeCell ref="AW127:AY127"/>
    <mergeCell ref="AZ127:BB127"/>
    <mergeCell ref="B125:D125"/>
    <mergeCell ref="E125:G125"/>
    <mergeCell ref="H125:J125"/>
    <mergeCell ref="K125:M125"/>
    <mergeCell ref="N125:P125"/>
    <mergeCell ref="Q125:S125"/>
    <mergeCell ref="T125:V125"/>
    <mergeCell ref="X125:Z125"/>
    <mergeCell ref="AA125:AC125"/>
    <mergeCell ref="AD125:AF125"/>
    <mergeCell ref="AG125:AI125"/>
    <mergeCell ref="AK125:AM125"/>
    <mergeCell ref="AN125:AP125"/>
    <mergeCell ref="AQ125:AS125"/>
    <mergeCell ref="AT125:AV125"/>
    <mergeCell ref="AW125:AY125"/>
    <mergeCell ref="AZ125:BB125"/>
    <mergeCell ref="B124:D124"/>
    <mergeCell ref="E124:G124"/>
    <mergeCell ref="H124:J124"/>
    <mergeCell ref="K124:M124"/>
    <mergeCell ref="N124:P124"/>
    <mergeCell ref="Q124:S124"/>
    <mergeCell ref="T124:V124"/>
    <mergeCell ref="X124:Z124"/>
    <mergeCell ref="AA124:AC124"/>
    <mergeCell ref="AD124:AF124"/>
    <mergeCell ref="AG124:AI124"/>
    <mergeCell ref="AK124:AM124"/>
    <mergeCell ref="AN124:AP124"/>
    <mergeCell ref="AQ124:AS124"/>
    <mergeCell ref="AT124:AV124"/>
    <mergeCell ref="AW124:AY124"/>
    <mergeCell ref="AZ124:BB124"/>
    <mergeCell ref="B123:D123"/>
    <mergeCell ref="E123:G123"/>
    <mergeCell ref="H123:J123"/>
    <mergeCell ref="K123:M123"/>
    <mergeCell ref="N123:P123"/>
    <mergeCell ref="Q123:S123"/>
    <mergeCell ref="T123:V123"/>
    <mergeCell ref="X123:Z123"/>
    <mergeCell ref="AA123:AC123"/>
    <mergeCell ref="AD123:AF123"/>
    <mergeCell ref="AG123:AI123"/>
    <mergeCell ref="AK123:AM123"/>
    <mergeCell ref="AN123:AP123"/>
    <mergeCell ref="AQ123:AS123"/>
    <mergeCell ref="AT123:AV123"/>
    <mergeCell ref="AW123:AY123"/>
    <mergeCell ref="AZ123:BB123"/>
    <mergeCell ref="AW121:AY121"/>
    <mergeCell ref="AZ121:BB121"/>
    <mergeCell ref="B122:D122"/>
    <mergeCell ref="E122:G122"/>
    <mergeCell ref="H122:J122"/>
    <mergeCell ref="K122:M122"/>
    <mergeCell ref="N122:P122"/>
    <mergeCell ref="Q122:S122"/>
    <mergeCell ref="T122:V122"/>
    <mergeCell ref="X122:Z122"/>
    <mergeCell ref="AA122:AC122"/>
    <mergeCell ref="AD122:AF122"/>
    <mergeCell ref="AG122:AI122"/>
    <mergeCell ref="AK122:AM122"/>
    <mergeCell ref="AN122:AP122"/>
    <mergeCell ref="AQ122:AS122"/>
    <mergeCell ref="AT122:AV122"/>
    <mergeCell ref="AW122:AY122"/>
    <mergeCell ref="AZ122:BB122"/>
    <mergeCell ref="Q87:S87"/>
    <mergeCell ref="Q88:S88"/>
    <mergeCell ref="B121:D121"/>
    <mergeCell ref="E121:G121"/>
    <mergeCell ref="H121:J121"/>
    <mergeCell ref="K121:M121"/>
    <mergeCell ref="N121:P121"/>
    <mergeCell ref="Q121:S121"/>
    <mergeCell ref="T121:V121"/>
    <mergeCell ref="X121:Z121"/>
    <mergeCell ref="AA121:AC121"/>
    <mergeCell ref="AD121:AF121"/>
    <mergeCell ref="AG121:AI121"/>
    <mergeCell ref="AK121:AM121"/>
    <mergeCell ref="AN121:AP121"/>
    <mergeCell ref="AQ121:AS121"/>
    <mergeCell ref="AT121:AV121"/>
    <mergeCell ref="W118:W119"/>
    <mergeCell ref="AJ114:AJ115"/>
    <mergeCell ref="AJ116:AJ117"/>
    <mergeCell ref="AJ118:AJ119"/>
    <mergeCell ref="AK116:AM117"/>
    <mergeCell ref="AN116:AP117"/>
    <mergeCell ref="AQ116:AS117"/>
    <mergeCell ref="AT116:AV117"/>
    <mergeCell ref="AK114:AM115"/>
    <mergeCell ref="AN114:AP115"/>
    <mergeCell ref="AQ114:AS115"/>
    <mergeCell ref="AT114:AV115"/>
    <mergeCell ref="B106:D107"/>
    <mergeCell ref="E106:G107"/>
    <mergeCell ref="H106:J107"/>
    <mergeCell ref="H72:J72"/>
    <mergeCell ref="K72:M72"/>
    <mergeCell ref="N72:P72"/>
    <mergeCell ref="Q72:S72"/>
    <mergeCell ref="T72:V72"/>
    <mergeCell ref="X72:Z72"/>
    <mergeCell ref="AA72:AC72"/>
    <mergeCell ref="AD72:AF72"/>
    <mergeCell ref="AG72:AI72"/>
    <mergeCell ref="AK72:AM72"/>
    <mergeCell ref="AN72:AP72"/>
    <mergeCell ref="AQ72:AS72"/>
    <mergeCell ref="AT72:AV72"/>
    <mergeCell ref="AW72:AY72"/>
    <mergeCell ref="AZ72:BB72"/>
    <mergeCell ref="B71:C71"/>
    <mergeCell ref="E71:F71"/>
    <mergeCell ref="H71:I71"/>
    <mergeCell ref="K71:L71"/>
    <mergeCell ref="N71:O71"/>
    <mergeCell ref="Q71:R71"/>
    <mergeCell ref="T71:U71"/>
    <mergeCell ref="X71:Y71"/>
    <mergeCell ref="AA71:AB71"/>
    <mergeCell ref="AD71:AE71"/>
    <mergeCell ref="AG71:AH71"/>
    <mergeCell ref="AK71:AL71"/>
    <mergeCell ref="AN71:AO71"/>
    <mergeCell ref="AQ71:AR71"/>
    <mergeCell ref="AT71:AU71"/>
    <mergeCell ref="AW71:AX71"/>
    <mergeCell ref="AZ71:BA71"/>
    <mergeCell ref="AZ69:BB69"/>
    <mergeCell ref="B70:C70"/>
    <mergeCell ref="E70:F70"/>
    <mergeCell ref="H70:I70"/>
    <mergeCell ref="K70:L70"/>
    <mergeCell ref="N70:O70"/>
    <mergeCell ref="Q70:R70"/>
    <mergeCell ref="T70:U70"/>
    <mergeCell ref="X70:Y70"/>
    <mergeCell ref="AA70:AB70"/>
    <mergeCell ref="AD70:AE70"/>
    <mergeCell ref="AG70:AH70"/>
    <mergeCell ref="AK70:AL70"/>
    <mergeCell ref="AN70:AO70"/>
    <mergeCell ref="AQ70:AR70"/>
    <mergeCell ref="AT70:AU70"/>
    <mergeCell ref="AW70:AX70"/>
    <mergeCell ref="AZ70:BA70"/>
    <mergeCell ref="B66:C66"/>
    <mergeCell ref="E66:F66"/>
    <mergeCell ref="H66:I66"/>
    <mergeCell ref="K66:L66"/>
    <mergeCell ref="N66:O66"/>
    <mergeCell ref="Q66:R66"/>
    <mergeCell ref="T66:U66"/>
    <mergeCell ref="X66:Y66"/>
    <mergeCell ref="AA66:AB66"/>
    <mergeCell ref="AD66:AE66"/>
    <mergeCell ref="AG66:AH66"/>
    <mergeCell ref="AK66:AL66"/>
    <mergeCell ref="AQ66:AR66"/>
    <mergeCell ref="AT66:AU66"/>
    <mergeCell ref="AW66:AX66"/>
    <mergeCell ref="AZ66:BA66"/>
    <mergeCell ref="B69:D69"/>
    <mergeCell ref="E69:G69"/>
    <mergeCell ref="H69:J69"/>
    <mergeCell ref="K69:M69"/>
    <mergeCell ref="N69:P69"/>
    <mergeCell ref="Q69:S69"/>
    <mergeCell ref="T69:V69"/>
    <mergeCell ref="X69:Z69"/>
    <mergeCell ref="AA69:AC69"/>
    <mergeCell ref="AD69:AF69"/>
    <mergeCell ref="AG69:AI69"/>
    <mergeCell ref="AK69:AM69"/>
    <mergeCell ref="AN69:AP69"/>
    <mergeCell ref="AQ69:AS69"/>
    <mergeCell ref="AT69:AV69"/>
    <mergeCell ref="AW69:AY69"/>
    <mergeCell ref="B62:C62"/>
    <mergeCell ref="E62:F62"/>
    <mergeCell ref="H62:I62"/>
    <mergeCell ref="K62:L62"/>
    <mergeCell ref="N62:O62"/>
    <mergeCell ref="Q62:R62"/>
    <mergeCell ref="T62:U62"/>
    <mergeCell ref="X62:Y62"/>
    <mergeCell ref="AD62:AE62"/>
    <mergeCell ref="AG62:AH62"/>
    <mergeCell ref="AK62:AL62"/>
    <mergeCell ref="AQ62:AR62"/>
    <mergeCell ref="AW62:AX62"/>
    <mergeCell ref="AZ62:BA62"/>
    <mergeCell ref="B65:D65"/>
    <mergeCell ref="E65:G65"/>
    <mergeCell ref="H65:J65"/>
    <mergeCell ref="K65:M65"/>
    <mergeCell ref="N65:P65"/>
    <mergeCell ref="Q65:S65"/>
    <mergeCell ref="T65:V65"/>
    <mergeCell ref="X65:Z65"/>
    <mergeCell ref="AA65:AC65"/>
    <mergeCell ref="AD65:AF65"/>
    <mergeCell ref="AG65:AI65"/>
    <mergeCell ref="AK65:AM65"/>
    <mergeCell ref="AN65:AP65"/>
    <mergeCell ref="AQ65:AS65"/>
    <mergeCell ref="AT65:AV65"/>
    <mergeCell ref="AW65:AY65"/>
    <mergeCell ref="AZ65:BB65"/>
    <mergeCell ref="AJ60:AJ63"/>
    <mergeCell ref="B58:C58"/>
    <mergeCell ref="H58:I58"/>
    <mergeCell ref="K58:L58"/>
    <mergeCell ref="N58:O58"/>
    <mergeCell ref="Q58:R58"/>
    <mergeCell ref="T58:U58"/>
    <mergeCell ref="X58:Y58"/>
    <mergeCell ref="AA58:AB58"/>
    <mergeCell ref="AD58:AE58"/>
    <mergeCell ref="AG58:AH58"/>
    <mergeCell ref="AK58:AL58"/>
    <mergeCell ref="AQ58:AR58"/>
    <mergeCell ref="AT58:AU58"/>
    <mergeCell ref="AW58:AX58"/>
    <mergeCell ref="AZ58:BA58"/>
    <mergeCell ref="B61:D61"/>
    <mergeCell ref="E61:G61"/>
    <mergeCell ref="H61:J61"/>
    <mergeCell ref="K61:M61"/>
    <mergeCell ref="N61:P61"/>
    <mergeCell ref="Q61:S61"/>
    <mergeCell ref="T61:V61"/>
    <mergeCell ref="X61:Z61"/>
    <mergeCell ref="AD61:AF61"/>
    <mergeCell ref="AG61:AI61"/>
    <mergeCell ref="AK61:AM61"/>
    <mergeCell ref="AN61:AP61"/>
    <mergeCell ref="AQ61:AS61"/>
    <mergeCell ref="AW61:AY61"/>
    <mergeCell ref="AZ61:BB61"/>
    <mergeCell ref="AJ56:AJ59"/>
    <mergeCell ref="AA60:AC63"/>
    <mergeCell ref="H54:I54"/>
    <mergeCell ref="K54:L54"/>
    <mergeCell ref="N54:O54"/>
    <mergeCell ref="Q54:R54"/>
    <mergeCell ref="T54:U54"/>
    <mergeCell ref="X54:Y54"/>
    <mergeCell ref="AA54:AB54"/>
    <mergeCell ref="AD54:AE54"/>
    <mergeCell ref="AK54:AL54"/>
    <mergeCell ref="AN54:AO54"/>
    <mergeCell ref="AQ54:AR54"/>
    <mergeCell ref="AT54:AU54"/>
    <mergeCell ref="AW54:AX54"/>
    <mergeCell ref="AZ54:BA54"/>
    <mergeCell ref="B57:D57"/>
    <mergeCell ref="H57:J57"/>
    <mergeCell ref="K57:M57"/>
    <mergeCell ref="N57:P57"/>
    <mergeCell ref="Q57:S57"/>
    <mergeCell ref="T57:V57"/>
    <mergeCell ref="X57:Z57"/>
    <mergeCell ref="AA57:AC57"/>
    <mergeCell ref="AD57:AF57"/>
    <mergeCell ref="AG57:AI57"/>
    <mergeCell ref="AK57:AM57"/>
    <mergeCell ref="AN57:AP57"/>
    <mergeCell ref="AQ57:AS57"/>
    <mergeCell ref="AT57:AV57"/>
    <mergeCell ref="AW57:AY57"/>
    <mergeCell ref="AZ57:BB57"/>
    <mergeCell ref="B50:C50"/>
    <mergeCell ref="E50:F50"/>
    <mergeCell ref="K50:L50"/>
    <mergeCell ref="N50:O50"/>
    <mergeCell ref="Q50:R50"/>
    <mergeCell ref="T50:U50"/>
    <mergeCell ref="X50:Y50"/>
    <mergeCell ref="AA50:AB50"/>
    <mergeCell ref="AD50:AE50"/>
    <mergeCell ref="AG50:AH50"/>
    <mergeCell ref="AK50:AL50"/>
    <mergeCell ref="AZ50:BA50"/>
    <mergeCell ref="B53:D53"/>
    <mergeCell ref="E53:G53"/>
    <mergeCell ref="H53:J53"/>
    <mergeCell ref="K53:M53"/>
    <mergeCell ref="N53:P53"/>
    <mergeCell ref="Q53:S53"/>
    <mergeCell ref="T53:V53"/>
    <mergeCell ref="X53:Z53"/>
    <mergeCell ref="AA53:AC53"/>
    <mergeCell ref="AD53:AF53"/>
    <mergeCell ref="AK53:AM53"/>
    <mergeCell ref="AN53:AP53"/>
    <mergeCell ref="AQ53:AS53"/>
    <mergeCell ref="AT53:AV53"/>
    <mergeCell ref="AW53:AY53"/>
    <mergeCell ref="AZ53:BB53"/>
    <mergeCell ref="AJ48:AJ51"/>
    <mergeCell ref="AJ52:AJ55"/>
    <mergeCell ref="B54:C54"/>
    <mergeCell ref="E54:F54"/>
    <mergeCell ref="B46:C46"/>
    <mergeCell ref="E46:F46"/>
    <mergeCell ref="H46:I46"/>
    <mergeCell ref="K46:L46"/>
    <mergeCell ref="N46:O46"/>
    <mergeCell ref="Q46:R46"/>
    <mergeCell ref="T46:U46"/>
    <mergeCell ref="AA46:AB46"/>
    <mergeCell ref="AD46:AE46"/>
    <mergeCell ref="AG46:AH46"/>
    <mergeCell ref="AK46:AL46"/>
    <mergeCell ref="AN46:AO46"/>
    <mergeCell ref="AZ46:BA46"/>
    <mergeCell ref="B49:D49"/>
    <mergeCell ref="E49:G49"/>
    <mergeCell ref="K49:M49"/>
    <mergeCell ref="N49:P49"/>
    <mergeCell ref="Q49:S49"/>
    <mergeCell ref="T49:V49"/>
    <mergeCell ref="X49:Z49"/>
    <mergeCell ref="AA49:AC49"/>
    <mergeCell ref="AD49:AF49"/>
    <mergeCell ref="AG49:AI49"/>
    <mergeCell ref="AK49:AM49"/>
    <mergeCell ref="AN49:AP49"/>
    <mergeCell ref="AQ49:AS49"/>
    <mergeCell ref="AT49:AV49"/>
    <mergeCell ref="AW49:AY49"/>
    <mergeCell ref="AZ49:BB49"/>
    <mergeCell ref="AJ44:AJ47"/>
    <mergeCell ref="B42:C42"/>
    <mergeCell ref="K42:L42"/>
    <mergeCell ref="N42:O42"/>
    <mergeCell ref="Q42:R42"/>
    <mergeCell ref="AA42:AB42"/>
    <mergeCell ref="AD42:AE42"/>
    <mergeCell ref="AK42:AL42"/>
    <mergeCell ref="AN42:AO42"/>
    <mergeCell ref="AZ42:BA42"/>
    <mergeCell ref="B45:D45"/>
    <mergeCell ref="E45:G45"/>
    <mergeCell ref="H45:J45"/>
    <mergeCell ref="K45:M45"/>
    <mergeCell ref="N45:P45"/>
    <mergeCell ref="Q45:S45"/>
    <mergeCell ref="T45:V45"/>
    <mergeCell ref="X45:Z45"/>
    <mergeCell ref="AA45:AC45"/>
    <mergeCell ref="AD45:AF45"/>
    <mergeCell ref="AG45:AI45"/>
    <mergeCell ref="AK45:AM45"/>
    <mergeCell ref="AN45:AP45"/>
    <mergeCell ref="AQ45:AS45"/>
    <mergeCell ref="AT45:AV45"/>
    <mergeCell ref="AW45:AY45"/>
    <mergeCell ref="AZ45:BB45"/>
    <mergeCell ref="AJ40:AJ43"/>
    <mergeCell ref="B38:C38"/>
    <mergeCell ref="E38:F38"/>
    <mergeCell ref="H38:I38"/>
    <mergeCell ref="K38:L38"/>
    <mergeCell ref="N38:O38"/>
    <mergeCell ref="Q38:R38"/>
    <mergeCell ref="T38:U38"/>
    <mergeCell ref="AA38:AB38"/>
    <mergeCell ref="AD38:AE38"/>
    <mergeCell ref="AK38:AL38"/>
    <mergeCell ref="AN38:AO38"/>
    <mergeCell ref="AQ38:AR38"/>
    <mergeCell ref="AT38:AU38"/>
    <mergeCell ref="AZ38:BA38"/>
    <mergeCell ref="B41:D41"/>
    <mergeCell ref="H41:J41"/>
    <mergeCell ref="K41:M41"/>
    <mergeCell ref="N41:P41"/>
    <mergeCell ref="Q41:S41"/>
    <mergeCell ref="X41:Z41"/>
    <mergeCell ref="AA41:AC41"/>
    <mergeCell ref="AD41:AF41"/>
    <mergeCell ref="AG41:AI41"/>
    <mergeCell ref="AK41:AM41"/>
    <mergeCell ref="AN41:AP41"/>
    <mergeCell ref="AQ41:AS41"/>
    <mergeCell ref="AT41:AV41"/>
    <mergeCell ref="AW41:AY41"/>
    <mergeCell ref="AZ41:BB41"/>
    <mergeCell ref="AJ36:AJ39"/>
    <mergeCell ref="B34:C34"/>
    <mergeCell ref="E34:F34"/>
    <mergeCell ref="K34:L34"/>
    <mergeCell ref="N34:O34"/>
    <mergeCell ref="Q34:R34"/>
    <mergeCell ref="T34:U34"/>
    <mergeCell ref="AA34:AB34"/>
    <mergeCell ref="AD34:AE34"/>
    <mergeCell ref="AK34:AL34"/>
    <mergeCell ref="AN34:AO34"/>
    <mergeCell ref="AZ34:BA34"/>
    <mergeCell ref="B37:D37"/>
    <mergeCell ref="E37:G37"/>
    <mergeCell ref="H37:J37"/>
    <mergeCell ref="K37:M37"/>
    <mergeCell ref="N37:P37"/>
    <mergeCell ref="Q37:S37"/>
    <mergeCell ref="T37:V37"/>
    <mergeCell ref="X37:Z37"/>
    <mergeCell ref="AA37:AC37"/>
    <mergeCell ref="AD37:AF37"/>
    <mergeCell ref="AG37:AI37"/>
    <mergeCell ref="AK37:AM37"/>
    <mergeCell ref="AN37:AP37"/>
    <mergeCell ref="AQ37:AS37"/>
    <mergeCell ref="AT37:AV37"/>
    <mergeCell ref="AW37:AY37"/>
    <mergeCell ref="AZ37:BB37"/>
    <mergeCell ref="AJ32:AJ35"/>
    <mergeCell ref="B30:C30"/>
    <mergeCell ref="E30:F30"/>
    <mergeCell ref="H30:I30"/>
    <mergeCell ref="K30:L30"/>
    <mergeCell ref="N30:O30"/>
    <mergeCell ref="Q30:R30"/>
    <mergeCell ref="T30:U30"/>
    <mergeCell ref="AA30:AB30"/>
    <mergeCell ref="AD30:AE30"/>
    <mergeCell ref="AG30:AH30"/>
    <mergeCell ref="AK30:AL30"/>
    <mergeCell ref="AN30:AO30"/>
    <mergeCell ref="AZ30:BA30"/>
    <mergeCell ref="B33:D33"/>
    <mergeCell ref="E33:G33"/>
    <mergeCell ref="H33:J33"/>
    <mergeCell ref="K33:M33"/>
    <mergeCell ref="N33:P33"/>
    <mergeCell ref="Q33:S33"/>
    <mergeCell ref="T33:V33"/>
    <mergeCell ref="X33:Z33"/>
    <mergeCell ref="AA33:AC33"/>
    <mergeCell ref="AD33:AF33"/>
    <mergeCell ref="AG33:AI33"/>
    <mergeCell ref="AK33:AM33"/>
    <mergeCell ref="AN33:AP33"/>
    <mergeCell ref="AQ33:AS33"/>
    <mergeCell ref="AT33:AV33"/>
    <mergeCell ref="AW33:AY33"/>
    <mergeCell ref="AZ33:BB33"/>
    <mergeCell ref="AJ28:AJ31"/>
    <mergeCell ref="B26:C26"/>
    <mergeCell ref="E26:F26"/>
    <mergeCell ref="H26:I26"/>
    <mergeCell ref="N26:O26"/>
    <mergeCell ref="Q26:R26"/>
    <mergeCell ref="T26:U26"/>
    <mergeCell ref="X26:Y26"/>
    <mergeCell ref="AA26:AB26"/>
    <mergeCell ref="AD26:AE26"/>
    <mergeCell ref="AG26:AH26"/>
    <mergeCell ref="AK26:AL26"/>
    <mergeCell ref="AN26:AO26"/>
    <mergeCell ref="AZ26:BA26"/>
    <mergeCell ref="B29:D29"/>
    <mergeCell ref="E29:G29"/>
    <mergeCell ref="H29:J29"/>
    <mergeCell ref="K29:M29"/>
    <mergeCell ref="N29:P29"/>
    <mergeCell ref="Q29:S29"/>
    <mergeCell ref="T29:V29"/>
    <mergeCell ref="AA29:AC29"/>
    <mergeCell ref="AD29:AF29"/>
    <mergeCell ref="AG29:AI29"/>
    <mergeCell ref="AK29:AM29"/>
    <mergeCell ref="AN29:AP29"/>
    <mergeCell ref="AQ29:AS29"/>
    <mergeCell ref="AT29:AV29"/>
    <mergeCell ref="AW29:AY29"/>
    <mergeCell ref="AZ29:BB29"/>
    <mergeCell ref="AJ24:AJ27"/>
    <mergeCell ref="B22:C22"/>
    <mergeCell ref="E22:F22"/>
    <mergeCell ref="K22:L22"/>
    <mergeCell ref="N22:O22"/>
    <mergeCell ref="T22:U22"/>
    <mergeCell ref="X22:Y22"/>
    <mergeCell ref="AA22:AB22"/>
    <mergeCell ref="AD22:AE22"/>
    <mergeCell ref="AG22:AH22"/>
    <mergeCell ref="AK22:AL22"/>
    <mergeCell ref="AN22:AO22"/>
    <mergeCell ref="AZ22:BA22"/>
    <mergeCell ref="B25:D25"/>
    <mergeCell ref="E25:G25"/>
    <mergeCell ref="H25:J25"/>
    <mergeCell ref="N25:P25"/>
    <mergeCell ref="Q25:S25"/>
    <mergeCell ref="T25:V25"/>
    <mergeCell ref="X25:Z25"/>
    <mergeCell ref="AA25:AC25"/>
    <mergeCell ref="AD25:AF25"/>
    <mergeCell ref="AG25:AI25"/>
    <mergeCell ref="AK25:AM25"/>
    <mergeCell ref="AN25:AP25"/>
    <mergeCell ref="AQ25:AS25"/>
    <mergeCell ref="AT25:AV25"/>
    <mergeCell ref="AZ25:BB25"/>
    <mergeCell ref="AJ20:AJ23"/>
    <mergeCell ref="B18:C18"/>
    <mergeCell ref="E18:F18"/>
    <mergeCell ref="K18:L18"/>
    <mergeCell ref="N18:O18"/>
    <mergeCell ref="Q18:R18"/>
    <mergeCell ref="T18:U18"/>
    <mergeCell ref="X18:Y18"/>
    <mergeCell ref="AA18:AB18"/>
    <mergeCell ref="AD18:AE18"/>
    <mergeCell ref="AG18:AH18"/>
    <mergeCell ref="AK18:AL18"/>
    <mergeCell ref="AN18:AO18"/>
    <mergeCell ref="AZ18:BA18"/>
    <mergeCell ref="B21:D21"/>
    <mergeCell ref="E21:G21"/>
    <mergeCell ref="H21:J21"/>
    <mergeCell ref="K21:M21"/>
    <mergeCell ref="N21:P21"/>
    <mergeCell ref="T21:V21"/>
    <mergeCell ref="X21:Z21"/>
    <mergeCell ref="AA21:AC21"/>
    <mergeCell ref="AD21:AF21"/>
    <mergeCell ref="AG21:AI21"/>
    <mergeCell ref="AK21:AM21"/>
    <mergeCell ref="AN21:AP21"/>
    <mergeCell ref="AQ21:AS21"/>
    <mergeCell ref="AT21:AV21"/>
    <mergeCell ref="AW21:AY21"/>
    <mergeCell ref="AZ21:BB21"/>
    <mergeCell ref="AJ16:AJ19"/>
    <mergeCell ref="B17:D17"/>
    <mergeCell ref="E17:G17"/>
    <mergeCell ref="H17:J17"/>
    <mergeCell ref="K17:M17"/>
    <mergeCell ref="N17:P17"/>
    <mergeCell ref="Q17:S17"/>
    <mergeCell ref="T17:V17"/>
    <mergeCell ref="X17:Z17"/>
    <mergeCell ref="AA17:AC17"/>
    <mergeCell ref="AD17:AF17"/>
    <mergeCell ref="AG17:AI17"/>
    <mergeCell ref="AK17:AM17"/>
    <mergeCell ref="AN17:AP17"/>
    <mergeCell ref="AQ17:AS17"/>
    <mergeCell ref="AT17:AV17"/>
    <mergeCell ref="AW17:AY17"/>
    <mergeCell ref="AZ17:BB17"/>
    <mergeCell ref="B13:D13"/>
    <mergeCell ref="E13:G13"/>
    <mergeCell ref="H13:J13"/>
    <mergeCell ref="K13:M13"/>
    <mergeCell ref="N13:P13"/>
    <mergeCell ref="Q13:S13"/>
    <mergeCell ref="T13:V13"/>
    <mergeCell ref="X13:Z13"/>
    <mergeCell ref="AA13:AC13"/>
    <mergeCell ref="AG13:AI13"/>
    <mergeCell ref="AK13:AM13"/>
    <mergeCell ref="AN13:AP13"/>
    <mergeCell ref="AQ13:AS13"/>
    <mergeCell ref="AT13:AV13"/>
    <mergeCell ref="AW13:AY13"/>
    <mergeCell ref="AZ13:BB13"/>
    <mergeCell ref="B14:C14"/>
    <mergeCell ref="E14:F14"/>
    <mergeCell ref="K14:L14"/>
    <mergeCell ref="N14:O14"/>
    <mergeCell ref="Q14:R14"/>
    <mergeCell ref="T14:U14"/>
    <mergeCell ref="X14:Y14"/>
    <mergeCell ref="AA14:AB14"/>
    <mergeCell ref="AG14:AH14"/>
    <mergeCell ref="AK14:AL14"/>
    <mergeCell ref="AN14:AO14"/>
    <mergeCell ref="AZ14:BA14"/>
    <mergeCell ref="AJ12:AJ15"/>
    <mergeCell ref="B9:D9"/>
    <mergeCell ref="E9:G9"/>
    <mergeCell ref="H9:J9"/>
    <mergeCell ref="K9:M9"/>
    <mergeCell ref="N9:P9"/>
    <mergeCell ref="Q9:S9"/>
    <mergeCell ref="T9:V9"/>
    <mergeCell ref="X9:Z9"/>
    <mergeCell ref="AA9:AC9"/>
    <mergeCell ref="AD9:AF9"/>
    <mergeCell ref="AN9:AP9"/>
    <mergeCell ref="AQ9:AS9"/>
    <mergeCell ref="AT9:AV9"/>
    <mergeCell ref="AW9:AY9"/>
    <mergeCell ref="AZ9:BB9"/>
    <mergeCell ref="B10:C10"/>
    <mergeCell ref="E10:F10"/>
    <mergeCell ref="K10:L10"/>
    <mergeCell ref="N10:O10"/>
    <mergeCell ref="Q10:R10"/>
    <mergeCell ref="T10:U10"/>
    <mergeCell ref="X10:Y10"/>
    <mergeCell ref="AA10:AB10"/>
    <mergeCell ref="AD10:AE10"/>
    <mergeCell ref="AN10:AO10"/>
    <mergeCell ref="AQ10:AR10"/>
    <mergeCell ref="AT10:AU10"/>
    <mergeCell ref="AW10:AX10"/>
    <mergeCell ref="AZ10:BA10"/>
    <mergeCell ref="AJ8:AJ11"/>
    <mergeCell ref="B7:D7"/>
    <mergeCell ref="E7:G7"/>
    <mergeCell ref="H7:J7"/>
    <mergeCell ref="K7:M7"/>
    <mergeCell ref="N7:P7"/>
    <mergeCell ref="Q7:S7"/>
    <mergeCell ref="T7:V7"/>
    <mergeCell ref="X7:Z7"/>
    <mergeCell ref="AA7:AC7"/>
    <mergeCell ref="AD7:AF7"/>
    <mergeCell ref="AG7:AI7"/>
    <mergeCell ref="AK7:AM7"/>
    <mergeCell ref="AN7:AP7"/>
    <mergeCell ref="AQ7:AS7"/>
    <mergeCell ref="AT7:AV7"/>
    <mergeCell ref="AW7:AY7"/>
    <mergeCell ref="AZ7:BB7"/>
    <mergeCell ref="A5:V5"/>
    <mergeCell ref="W5:AI5"/>
    <mergeCell ref="AJ5:BB5"/>
    <mergeCell ref="B6:D6"/>
    <mergeCell ref="E6:G6"/>
    <mergeCell ref="H6:J6"/>
    <mergeCell ref="K6:M6"/>
    <mergeCell ref="N6:P6"/>
    <mergeCell ref="Q6:S6"/>
    <mergeCell ref="T6:V6"/>
    <mergeCell ref="X6:Z6"/>
    <mergeCell ref="AA6:AC6"/>
    <mergeCell ref="AD6:AF6"/>
    <mergeCell ref="AG6:AI6"/>
    <mergeCell ref="AK6:AM6"/>
    <mergeCell ref="AN6:AP6"/>
    <mergeCell ref="AQ6:AS6"/>
    <mergeCell ref="AT6:AV6"/>
    <mergeCell ref="AW6:AY6"/>
    <mergeCell ref="AZ6:BB6"/>
  </mergeCells>
  <pageMargins left="0.70833333333333304" right="0.70833333333333304" top="0.74791666666666701" bottom="0.74791666666666701" header="0.31458333333333299" footer="0.31458333333333299"/>
  <pageSetup paperSize="8" scale="45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opLeftCell="E1" zoomScale="110" zoomScaleNormal="110" workbookViewId="0">
      <selection activeCell="I15" sqref="I15"/>
    </sheetView>
  </sheetViews>
  <sheetFormatPr defaultColWidth="9" defaultRowHeight="15"/>
  <cols>
    <col min="1" max="1" width="5.140625" style="16" customWidth="1"/>
    <col min="2" max="2" width="34.140625" customWidth="1"/>
    <col min="3" max="3" width="10.7109375" customWidth="1"/>
    <col min="4" max="6" width="9.140625" style="16"/>
    <col min="7" max="7" width="10" style="16" customWidth="1"/>
    <col min="8" max="8" width="11.140625" style="16" customWidth="1"/>
    <col min="9" max="9" width="16.42578125" style="2" customWidth="1"/>
    <col min="10" max="10" width="16.5703125" style="2" customWidth="1"/>
    <col min="11" max="11" width="10" style="1" customWidth="1"/>
  </cols>
  <sheetData>
    <row r="1" spans="1:11" ht="54.75" customHeight="1">
      <c r="A1" s="3" t="s">
        <v>0</v>
      </c>
      <c r="B1" s="4" t="s">
        <v>1</v>
      </c>
      <c r="C1" s="3" t="s">
        <v>124</v>
      </c>
      <c r="D1" s="4" t="s">
        <v>125</v>
      </c>
      <c r="E1" s="3" t="s">
        <v>126</v>
      </c>
      <c r="F1" s="3" t="s">
        <v>5</v>
      </c>
      <c r="G1" s="3" t="s">
        <v>127</v>
      </c>
      <c r="H1" s="3" t="s">
        <v>128</v>
      </c>
      <c r="I1" s="11" t="s">
        <v>129</v>
      </c>
      <c r="J1" s="11" t="s">
        <v>130</v>
      </c>
      <c r="K1" s="12" t="s">
        <v>131</v>
      </c>
    </row>
    <row r="2" spans="1:11">
      <c r="A2" s="5">
        <v>1</v>
      </c>
      <c r="B2" s="6" t="s">
        <v>132</v>
      </c>
      <c r="C2" s="5" t="s">
        <v>26</v>
      </c>
      <c r="D2" s="5">
        <v>1</v>
      </c>
      <c r="E2" s="7">
        <v>1</v>
      </c>
      <c r="F2" s="5">
        <v>1</v>
      </c>
      <c r="G2" s="5">
        <v>1</v>
      </c>
      <c r="H2" s="17">
        <v>82.5</v>
      </c>
      <c r="I2" s="8">
        <v>49000</v>
      </c>
      <c r="J2" s="8">
        <f>I2*H2</f>
        <v>4042500</v>
      </c>
      <c r="K2" s="14" t="s">
        <v>75</v>
      </c>
    </row>
    <row r="3" spans="1:11">
      <c r="A3" s="5">
        <v>2</v>
      </c>
      <c r="B3" s="6" t="s">
        <v>132</v>
      </c>
      <c r="C3" s="5" t="s">
        <v>26</v>
      </c>
      <c r="D3" s="5">
        <v>1</v>
      </c>
      <c r="E3" s="7">
        <v>2</v>
      </c>
      <c r="F3" s="5">
        <v>1</v>
      </c>
      <c r="G3" s="5">
        <v>1</v>
      </c>
      <c r="H3" s="17">
        <v>52.5</v>
      </c>
      <c r="I3" s="8">
        <v>49000</v>
      </c>
      <c r="J3" s="8">
        <f t="shared" ref="J3:J10" si="0">I3*H3</f>
        <v>2572500</v>
      </c>
      <c r="K3" s="14" t="s">
        <v>75</v>
      </c>
    </row>
    <row r="4" spans="1:11">
      <c r="A4" s="5">
        <v>3</v>
      </c>
      <c r="B4" s="6" t="s">
        <v>132</v>
      </c>
      <c r="C4" s="5" t="s">
        <v>26</v>
      </c>
      <c r="D4" s="5">
        <v>1</v>
      </c>
      <c r="E4" s="7">
        <v>3</v>
      </c>
      <c r="F4" s="5">
        <v>1</v>
      </c>
      <c r="G4" s="5">
        <v>1</v>
      </c>
      <c r="H4" s="17">
        <v>143.5</v>
      </c>
      <c r="I4" s="8">
        <v>49000</v>
      </c>
      <c r="J4" s="8">
        <f t="shared" si="0"/>
        <v>7031500</v>
      </c>
      <c r="K4" s="14" t="s">
        <v>75</v>
      </c>
    </row>
    <row r="5" spans="1:11">
      <c r="A5" s="5">
        <v>4</v>
      </c>
      <c r="B5" s="6" t="s">
        <v>132</v>
      </c>
      <c r="C5" s="5" t="s">
        <v>26</v>
      </c>
      <c r="D5" s="5">
        <v>1</v>
      </c>
      <c r="E5" s="7">
        <v>4</v>
      </c>
      <c r="F5" s="5">
        <v>1</v>
      </c>
      <c r="G5" s="5">
        <v>2</v>
      </c>
      <c r="H5" s="17">
        <v>70.7</v>
      </c>
      <c r="I5" s="8">
        <v>49000</v>
      </c>
      <c r="J5" s="8">
        <f t="shared" si="0"/>
        <v>3464300</v>
      </c>
      <c r="K5" s="14" t="s">
        <v>75</v>
      </c>
    </row>
    <row r="6" spans="1:11" s="15" customFormat="1">
      <c r="A6" s="9">
        <v>5</v>
      </c>
      <c r="B6" s="18" t="s">
        <v>132</v>
      </c>
      <c r="C6" s="9" t="s">
        <v>26</v>
      </c>
      <c r="D6" s="9">
        <v>1</v>
      </c>
      <c r="E6" s="7">
        <v>7</v>
      </c>
      <c r="F6" s="9">
        <v>1</v>
      </c>
      <c r="G6" s="9">
        <v>2</v>
      </c>
      <c r="H6" s="17">
        <v>62.9</v>
      </c>
      <c r="I6" s="8">
        <v>49000</v>
      </c>
      <c r="J6" s="8">
        <f t="shared" si="0"/>
        <v>3082100</v>
      </c>
      <c r="K6" s="14" t="s">
        <v>75</v>
      </c>
    </row>
    <row r="7" spans="1:11">
      <c r="A7" s="5">
        <v>6</v>
      </c>
      <c r="B7" s="6" t="s">
        <v>132</v>
      </c>
      <c r="C7" s="5" t="s">
        <v>26</v>
      </c>
      <c r="D7" s="5">
        <v>1</v>
      </c>
      <c r="E7" s="7">
        <v>9</v>
      </c>
      <c r="F7" s="5">
        <v>1</v>
      </c>
      <c r="G7" s="5">
        <v>3</v>
      </c>
      <c r="H7" s="17">
        <v>72.2</v>
      </c>
      <c r="I7" s="8">
        <v>49000</v>
      </c>
      <c r="J7" s="8">
        <f t="shared" si="0"/>
        <v>3537800</v>
      </c>
      <c r="K7" s="14" t="s">
        <v>75</v>
      </c>
    </row>
    <row r="8" spans="1:11">
      <c r="A8" s="5">
        <v>7</v>
      </c>
      <c r="B8" s="6" t="s">
        <v>132</v>
      </c>
      <c r="C8" s="5" t="s">
        <v>26</v>
      </c>
      <c r="D8" s="5">
        <v>1</v>
      </c>
      <c r="E8" s="7">
        <v>10</v>
      </c>
      <c r="F8" s="5">
        <v>1</v>
      </c>
      <c r="G8" s="5">
        <v>3</v>
      </c>
      <c r="H8" s="17">
        <v>139.30000000000001</v>
      </c>
      <c r="I8" s="8">
        <v>49000</v>
      </c>
      <c r="J8" s="8">
        <f t="shared" si="0"/>
        <v>6825700</v>
      </c>
      <c r="K8" s="14" t="s">
        <v>75</v>
      </c>
    </row>
    <row r="9" spans="1:11">
      <c r="A9" s="5">
        <v>8</v>
      </c>
      <c r="B9" s="6" t="s">
        <v>133</v>
      </c>
      <c r="C9" s="5" t="s">
        <v>26</v>
      </c>
      <c r="D9" s="5">
        <v>1</v>
      </c>
      <c r="E9" s="7">
        <v>5</v>
      </c>
      <c r="F9" s="5">
        <v>1</v>
      </c>
      <c r="G9" s="5">
        <v>2</v>
      </c>
      <c r="H9" s="17">
        <v>64.2</v>
      </c>
      <c r="I9" s="8">
        <v>49000</v>
      </c>
      <c r="J9" s="8">
        <f t="shared" si="0"/>
        <v>3145800</v>
      </c>
      <c r="K9" s="14" t="s">
        <v>75</v>
      </c>
    </row>
    <row r="10" spans="1:11">
      <c r="A10" s="5">
        <v>9</v>
      </c>
      <c r="B10" s="6" t="s">
        <v>133</v>
      </c>
      <c r="C10" s="5" t="s">
        <v>26</v>
      </c>
      <c r="D10" s="5">
        <v>1</v>
      </c>
      <c r="E10" s="7">
        <v>6</v>
      </c>
      <c r="F10" s="5">
        <v>1</v>
      </c>
      <c r="G10" s="5">
        <v>2</v>
      </c>
      <c r="H10" s="17">
        <v>63.2</v>
      </c>
      <c r="I10" s="8">
        <v>49000</v>
      </c>
      <c r="J10" s="8">
        <f t="shared" si="0"/>
        <v>3096800</v>
      </c>
      <c r="K10" s="14" t="s">
        <v>75</v>
      </c>
    </row>
    <row r="11" spans="1:11">
      <c r="H11" s="19"/>
      <c r="I11" s="16"/>
    </row>
    <row r="14" spans="1:11">
      <c r="H14" s="20"/>
    </row>
    <row r="25" spans="8:9">
      <c r="H25" s="8"/>
      <c r="I25" s="8"/>
    </row>
  </sheetData>
  <autoFilter ref="A1:K13">
    <extLst/>
  </autoFilter>
  <conditionalFormatting sqref="K1">
    <cfRule type="containsText" dxfId="1" priority="1" operator="containsText" text="бронь">
      <formula>NOT(ISERROR(SEARCH("бронь",K1)))</formula>
    </cfRule>
  </conditionalFormatting>
  <pageMargins left="0.70833333333333304" right="0.70833333333333304" top="0.74791666666666701" bottom="0.74791666666666701" header="0.31458333333333299" footer="0.31458333333333299"/>
  <pageSetup paperSize="9"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topLeftCell="B1" zoomScale="110" zoomScaleNormal="110" workbookViewId="0">
      <selection activeCell="H20" sqref="H20"/>
    </sheetView>
  </sheetViews>
  <sheetFormatPr defaultColWidth="9" defaultRowHeight="15"/>
  <cols>
    <col min="1" max="1" width="8.140625" customWidth="1"/>
    <col min="2" max="2" width="35" customWidth="1"/>
    <col min="3" max="3" width="9.140625" customWidth="1"/>
    <col min="4" max="4" width="8.5703125" customWidth="1"/>
    <col min="5" max="5" width="10.85546875" customWidth="1"/>
    <col min="6" max="6" width="8" customWidth="1"/>
    <col min="7" max="7" width="9.140625" customWidth="1"/>
    <col min="8" max="8" width="12" customWidth="1"/>
    <col min="9" max="9" width="15.140625" style="1" customWidth="1"/>
    <col min="10" max="10" width="17.85546875" style="2" customWidth="1"/>
    <col min="11" max="11" width="12.42578125" customWidth="1"/>
  </cols>
  <sheetData>
    <row r="1" spans="1:11" ht="54.75" customHeight="1">
      <c r="A1" s="3" t="s">
        <v>0</v>
      </c>
      <c r="B1" s="4" t="s">
        <v>1</v>
      </c>
      <c r="C1" s="3" t="s">
        <v>124</v>
      </c>
      <c r="D1" s="4" t="s">
        <v>125</v>
      </c>
      <c r="E1" s="3" t="s">
        <v>134</v>
      </c>
      <c r="F1" s="3" t="s">
        <v>5</v>
      </c>
      <c r="G1" s="3" t="s">
        <v>127</v>
      </c>
      <c r="H1" s="3" t="s">
        <v>128</v>
      </c>
      <c r="I1" s="11" t="s">
        <v>129</v>
      </c>
      <c r="J1" s="11" t="s">
        <v>130</v>
      </c>
      <c r="K1" s="12" t="s">
        <v>131</v>
      </c>
    </row>
    <row r="2" spans="1:11">
      <c r="A2" s="5">
        <v>1</v>
      </c>
      <c r="B2" s="6" t="s">
        <v>135</v>
      </c>
      <c r="C2" s="5" t="s">
        <v>26</v>
      </c>
      <c r="D2" s="5">
        <v>1</v>
      </c>
      <c r="E2" s="7">
        <v>5</v>
      </c>
      <c r="F2" s="5" t="s">
        <v>136</v>
      </c>
      <c r="G2" s="5">
        <v>1</v>
      </c>
      <c r="H2" s="8">
        <v>19.899999999999999</v>
      </c>
      <c r="I2" s="13">
        <v>40000</v>
      </c>
      <c r="J2" s="13">
        <f>I2*H2</f>
        <v>796000</v>
      </c>
      <c r="K2" s="14" t="s">
        <v>75</v>
      </c>
    </row>
    <row r="3" spans="1:11">
      <c r="A3" s="5">
        <v>2</v>
      </c>
      <c r="B3" s="6" t="s">
        <v>135</v>
      </c>
      <c r="C3" s="5" t="s">
        <v>26</v>
      </c>
      <c r="D3" s="5">
        <v>1</v>
      </c>
      <c r="E3" s="7">
        <v>6</v>
      </c>
      <c r="F3" s="5" t="s">
        <v>136</v>
      </c>
      <c r="G3" s="5">
        <v>1</v>
      </c>
      <c r="H3" s="8">
        <v>43.9</v>
      </c>
      <c r="I3" s="13">
        <v>40000</v>
      </c>
      <c r="J3" s="13">
        <f>I3*H3</f>
        <v>1756000</v>
      </c>
      <c r="K3" s="14" t="s">
        <v>75</v>
      </c>
    </row>
    <row r="4" spans="1:11">
      <c r="A4" s="5">
        <v>3</v>
      </c>
      <c r="B4" s="6" t="s">
        <v>135</v>
      </c>
      <c r="C4" s="5" t="s">
        <v>26</v>
      </c>
      <c r="D4" s="5">
        <v>1</v>
      </c>
      <c r="E4" s="7">
        <v>8</v>
      </c>
      <c r="F4" s="5" t="s">
        <v>136</v>
      </c>
      <c r="G4" s="5">
        <v>1</v>
      </c>
      <c r="H4" s="8">
        <v>19.3</v>
      </c>
      <c r="I4" s="13">
        <v>40000</v>
      </c>
      <c r="J4" s="13">
        <f>I4*H4</f>
        <v>772000</v>
      </c>
      <c r="K4" s="14" t="s">
        <v>75</v>
      </c>
    </row>
    <row r="5" spans="1:11">
      <c r="A5" s="5">
        <v>4</v>
      </c>
      <c r="B5" s="6" t="s">
        <v>135</v>
      </c>
      <c r="C5" s="5" t="s">
        <v>26</v>
      </c>
      <c r="D5" s="5">
        <v>1</v>
      </c>
      <c r="E5" s="7">
        <v>9</v>
      </c>
      <c r="F5" s="5" t="s">
        <v>136</v>
      </c>
      <c r="G5" s="5">
        <v>1</v>
      </c>
      <c r="H5" s="8">
        <v>30</v>
      </c>
      <c r="I5" s="13">
        <v>26000</v>
      </c>
      <c r="J5" s="13">
        <f>I5*H5</f>
        <v>780000</v>
      </c>
      <c r="K5" s="14" t="s">
        <v>75</v>
      </c>
    </row>
    <row r="6" spans="1:11">
      <c r="A6" s="9">
        <v>5</v>
      </c>
      <c r="B6" s="6" t="s">
        <v>135</v>
      </c>
      <c r="C6" s="9" t="s">
        <v>26</v>
      </c>
      <c r="D6" s="9">
        <v>1</v>
      </c>
      <c r="E6" s="7">
        <v>10</v>
      </c>
      <c r="F6" s="5" t="s">
        <v>136</v>
      </c>
      <c r="G6" s="9">
        <v>1</v>
      </c>
      <c r="H6" s="8">
        <v>50.6</v>
      </c>
      <c r="I6" s="13">
        <v>24000</v>
      </c>
      <c r="J6" s="13">
        <f>I6*H6</f>
        <v>1214400</v>
      </c>
      <c r="K6" s="14" t="s">
        <v>75</v>
      </c>
    </row>
    <row r="7" spans="1:11">
      <c r="A7" s="5">
        <v>6</v>
      </c>
      <c r="B7" s="6" t="s">
        <v>135</v>
      </c>
      <c r="C7" s="5" t="s">
        <v>26</v>
      </c>
      <c r="D7" s="5">
        <v>1</v>
      </c>
      <c r="E7" s="7">
        <v>12</v>
      </c>
      <c r="F7" s="5" t="s">
        <v>136</v>
      </c>
      <c r="G7" s="5">
        <v>1</v>
      </c>
      <c r="H7" s="8">
        <v>58.8</v>
      </c>
      <c r="I7" s="13">
        <v>24000</v>
      </c>
      <c r="J7" s="13">
        <f t="shared" ref="J7:J14" si="0">I7*H7</f>
        <v>1411200</v>
      </c>
      <c r="K7" s="14" t="s">
        <v>75</v>
      </c>
    </row>
    <row r="8" spans="1:11">
      <c r="A8" s="5">
        <v>7</v>
      </c>
      <c r="B8" s="6" t="s">
        <v>135</v>
      </c>
      <c r="C8" s="5" t="s">
        <v>26</v>
      </c>
      <c r="D8" s="5">
        <v>1</v>
      </c>
      <c r="E8" s="7">
        <v>15</v>
      </c>
      <c r="F8" s="5" t="s">
        <v>136</v>
      </c>
      <c r="G8" s="5">
        <v>2</v>
      </c>
      <c r="H8" s="8">
        <v>44.2</v>
      </c>
      <c r="I8" s="13">
        <v>40000</v>
      </c>
      <c r="J8" s="13">
        <f t="shared" si="0"/>
        <v>1768000</v>
      </c>
      <c r="K8" s="14" t="s">
        <v>75</v>
      </c>
    </row>
    <row r="9" spans="1:11">
      <c r="A9" s="5">
        <v>8</v>
      </c>
      <c r="B9" s="6" t="s">
        <v>135</v>
      </c>
      <c r="C9" s="5" t="s">
        <v>26</v>
      </c>
      <c r="D9" s="5">
        <v>1</v>
      </c>
      <c r="E9" s="7">
        <v>19</v>
      </c>
      <c r="F9" s="5" t="s">
        <v>136</v>
      </c>
      <c r="G9" s="5">
        <v>2</v>
      </c>
      <c r="H9" s="8">
        <v>26.9</v>
      </c>
      <c r="I9" s="13">
        <v>40000</v>
      </c>
      <c r="J9" s="13">
        <f t="shared" si="0"/>
        <v>1076000</v>
      </c>
      <c r="K9" s="14" t="s">
        <v>75</v>
      </c>
    </row>
    <row r="10" spans="1:11">
      <c r="A10" s="5">
        <v>9</v>
      </c>
      <c r="B10" s="6" t="s">
        <v>135</v>
      </c>
      <c r="C10" s="5" t="s">
        <v>26</v>
      </c>
      <c r="D10" s="5">
        <v>1</v>
      </c>
      <c r="E10" s="7">
        <v>20</v>
      </c>
      <c r="F10" s="5" t="s">
        <v>136</v>
      </c>
      <c r="G10" s="5">
        <v>2</v>
      </c>
      <c r="H10" s="8">
        <v>43</v>
      </c>
      <c r="I10" s="13">
        <v>24000</v>
      </c>
      <c r="J10" s="13">
        <f t="shared" si="0"/>
        <v>1032000</v>
      </c>
      <c r="K10" s="14" t="s">
        <v>75</v>
      </c>
    </row>
    <row r="11" spans="1:11">
      <c r="A11" s="5">
        <v>10</v>
      </c>
      <c r="B11" s="6" t="s">
        <v>135</v>
      </c>
      <c r="C11" s="5" t="s">
        <v>26</v>
      </c>
      <c r="D11" s="5">
        <v>1</v>
      </c>
      <c r="E11" s="7">
        <v>23</v>
      </c>
      <c r="F11" s="5" t="s">
        <v>136</v>
      </c>
      <c r="G11" s="5">
        <v>2</v>
      </c>
      <c r="H11" s="8">
        <v>68.8</v>
      </c>
      <c r="I11" s="13">
        <v>22000</v>
      </c>
      <c r="J11" s="13">
        <f t="shared" si="0"/>
        <v>1513600</v>
      </c>
      <c r="K11" s="14" t="s">
        <v>75</v>
      </c>
    </row>
    <row r="12" spans="1:11">
      <c r="A12" s="5">
        <v>11</v>
      </c>
      <c r="B12" s="6" t="s">
        <v>135</v>
      </c>
      <c r="C12" s="5" t="s">
        <v>26</v>
      </c>
      <c r="D12" s="5">
        <v>1</v>
      </c>
      <c r="E12" s="7">
        <v>29</v>
      </c>
      <c r="F12" s="5" t="s">
        <v>136</v>
      </c>
      <c r="G12" s="5">
        <v>3</v>
      </c>
      <c r="H12" s="8">
        <v>20</v>
      </c>
      <c r="I12" s="13">
        <v>40000</v>
      </c>
      <c r="J12" s="13">
        <f t="shared" si="0"/>
        <v>800000</v>
      </c>
      <c r="K12" s="14" t="s">
        <v>75</v>
      </c>
    </row>
    <row r="13" spans="1:11">
      <c r="A13" s="5">
        <v>12</v>
      </c>
      <c r="B13" s="6" t="s">
        <v>135</v>
      </c>
      <c r="C13" s="5" t="s">
        <v>26</v>
      </c>
      <c r="D13" s="5">
        <v>1</v>
      </c>
      <c r="E13" s="7">
        <v>30</v>
      </c>
      <c r="F13" s="5" t="s">
        <v>136</v>
      </c>
      <c r="G13" s="5">
        <v>3</v>
      </c>
      <c r="H13" s="8">
        <v>44.2</v>
      </c>
      <c r="I13" s="13">
        <v>40000</v>
      </c>
      <c r="J13" s="13">
        <f t="shared" si="0"/>
        <v>1768000</v>
      </c>
      <c r="K13" s="14" t="s">
        <v>75</v>
      </c>
    </row>
    <row r="14" spans="1:11">
      <c r="A14" s="5">
        <v>13</v>
      </c>
      <c r="B14" s="6" t="s">
        <v>135</v>
      </c>
      <c r="C14" s="5" t="s">
        <v>26</v>
      </c>
      <c r="D14" s="5">
        <v>1</v>
      </c>
      <c r="E14" s="7">
        <v>34</v>
      </c>
      <c r="F14" s="5" t="s">
        <v>136</v>
      </c>
      <c r="G14" s="5">
        <v>3</v>
      </c>
      <c r="H14" s="8">
        <v>81.8</v>
      </c>
      <c r="I14" s="13">
        <v>22000</v>
      </c>
      <c r="J14" s="13">
        <f t="shared" si="0"/>
        <v>1799600</v>
      </c>
      <c r="K14" s="14" t="s">
        <v>75</v>
      </c>
    </row>
    <row r="15" spans="1:11">
      <c r="H15" s="10">
        <f>SUM(H2:H14)</f>
        <v>551.4</v>
      </c>
    </row>
  </sheetData>
  <autoFilter ref="A1:K15">
    <extLst/>
  </autoFilter>
  <conditionalFormatting sqref="K1">
    <cfRule type="containsText" dxfId="0" priority="1" operator="containsText" text="бронь">
      <formula>NOT(ISERROR(SEARCH("бронь",K1)))</formula>
    </cfRule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сводная</vt:lpstr>
      <vt:lpstr>Прайс кв.</vt:lpstr>
      <vt:lpstr>Шахматка</vt:lpstr>
      <vt:lpstr>ОФИСЫ</vt:lpstr>
      <vt:lpstr>КЛАДОВЫЕ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орлова</cp:lastModifiedBy>
  <dcterms:created xsi:type="dcterms:W3CDTF">2006-09-28T05:33:00Z</dcterms:created>
  <dcterms:modified xsi:type="dcterms:W3CDTF">2020-01-16T05:09:23Z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